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Arbitrage\"/>
    </mc:Choice>
  </mc:AlternateContent>
  <xr:revisionPtr revIDLastSave="0" documentId="13_ncr:1_{44BCED70-20F1-4D42-B271-24A293D3414D}" xr6:coauthVersionLast="36" xr6:coauthVersionMax="36" xr10:uidLastSave="{00000000-0000-0000-0000-000000000000}"/>
  <bookViews>
    <workbookView xWindow="0" yWindow="0" windowWidth="19200" windowHeight="10485" tabRatio="957" activeTab="11" xr2:uid="{AB336DFB-FF70-48AA-9FE5-8689683AB4A8}"/>
  </bookViews>
  <sheets>
    <sheet name="Données personnelles et aperçu" sheetId="3" r:id="rId1"/>
    <sheet name="JAN" sheetId="1" r:id="rId2"/>
    <sheet name="FEV" sheetId="18" r:id="rId3"/>
    <sheet name="MAR" sheetId="19" r:id="rId4"/>
    <sheet name="AVR" sheetId="20" r:id="rId5"/>
    <sheet name="MAI" sheetId="21" r:id="rId6"/>
    <sheet name="JUIN" sheetId="22" r:id="rId7"/>
    <sheet name="JUIL" sheetId="23" r:id="rId8"/>
    <sheet name="AOUT" sheetId="24" r:id="rId9"/>
    <sheet name="SEPT" sheetId="25" r:id="rId10"/>
    <sheet name="OCT" sheetId="26" r:id="rId11"/>
    <sheet name="NOV" sheetId="27" r:id="rId12"/>
    <sheet name="DEC" sheetId="28" r:id="rId13"/>
    <sheet name="VIERGE" sheetId="29" r:id="rId14"/>
    <sheet name="Liste" sheetId="15" r:id="rId15"/>
  </sheets>
  <externalReferences>
    <externalReference r:id="rId16"/>
    <externalReference r:id="rId17"/>
  </externalReferences>
  <definedNames>
    <definedName name="Activité">[1]Tarifs!$A$61:$A$64</definedName>
    <definedName name="CléCongé">[2]Janvier!$C$2</definedName>
    <definedName name="CléMaladie">[2]Janvier!$J$2</definedName>
    <definedName name="CléPersonnalisée1">[2]Janvier!$M$2</definedName>
    <definedName name="CléPersonnalisée2">[2]Janvier!$R$2</definedName>
    <definedName name="CléPersonnel">[2]Janvier!$F$2</definedName>
    <definedName name="division">Liste!$C$1:$C$58</definedName>
    <definedName name="Divisions">[1]Tarifs!$A$2:$A$57</definedName>
    <definedName name="_xlnm.Print_Area" localSheetId="8">AOUT!$A$1:$J$28</definedName>
    <definedName name="_xlnm.Print_Area" localSheetId="4">AVR!$A$1:$J$28</definedName>
    <definedName name="_xlnm.Print_Area" localSheetId="12">DEC!$A$1:$J$28</definedName>
    <definedName name="_xlnm.Print_Area" localSheetId="0">'Données personnelles et aperçu'!$A$1:$E$42</definedName>
    <definedName name="_xlnm.Print_Area" localSheetId="2">FEV!$A$1:$J$28</definedName>
    <definedName name="_xlnm.Print_Area" localSheetId="1">JAN!$A$1:$J$28</definedName>
    <definedName name="_xlnm.Print_Area" localSheetId="7">JUIL!$A$1:$J$28</definedName>
    <definedName name="_xlnm.Print_Area" localSheetId="6">JUIN!$A$1:$J$28</definedName>
    <definedName name="_xlnm.Print_Area" localSheetId="5">MAI!$A$1:$J$28</definedName>
    <definedName name="_xlnm.Print_Area" localSheetId="3">MAR!$A$1:$J$28</definedName>
    <definedName name="_xlnm.Print_Area" localSheetId="11">NOV!$A$1:$J$28</definedName>
    <definedName name="_xlnm.Print_Area" localSheetId="10">OCT!$A$1:$J$28</definedName>
    <definedName name="_xlnm.Print_Area" localSheetId="9">SEPT!$A$1:$J$28</definedName>
    <definedName name="_xlnm.Print_Area" localSheetId="13">VIERGE!$A$1:$J$35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8" l="1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27" i="22" l="1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F2" i="29" l="1"/>
  <c r="F2" i="28" l="1"/>
  <c r="F2" i="27"/>
  <c r="F2" i="26"/>
  <c r="F2" i="25"/>
  <c r="F2" i="24"/>
  <c r="F2" i="23"/>
  <c r="F2" i="22"/>
  <c r="F2" i="21"/>
  <c r="F2" i="20"/>
  <c r="F2" i="19"/>
  <c r="F2" i="18"/>
  <c r="F2" i="1"/>
  <c r="B2" i="29" l="1"/>
  <c r="B3" i="29"/>
  <c r="B4" i="29"/>
  <c r="B5" i="29"/>
  <c r="F4" i="29"/>
  <c r="G35" i="29"/>
  <c r="F35" i="29"/>
  <c r="C26" i="3"/>
  <c r="J35" i="29" l="1"/>
  <c r="J8" i="28" l="1"/>
  <c r="J8" i="27"/>
  <c r="J24" i="26"/>
  <c r="J20" i="26"/>
  <c r="J16" i="26"/>
  <c r="J12" i="26"/>
  <c r="J27" i="25"/>
  <c r="J8" i="25"/>
  <c r="J27" i="24"/>
  <c r="J24" i="24"/>
  <c r="J20" i="24"/>
  <c r="J16" i="24"/>
  <c r="J12" i="24"/>
  <c r="J8" i="24"/>
  <c r="J8" i="23"/>
  <c r="J25" i="22"/>
  <c r="J24" i="22"/>
  <c r="J20" i="22"/>
  <c r="J18" i="22"/>
  <c r="J17" i="22"/>
  <c r="J16" i="22"/>
  <c r="J14" i="22"/>
  <c r="J12" i="22"/>
  <c r="J10" i="22"/>
  <c r="J9" i="21"/>
  <c r="J8" i="21"/>
  <c r="J25" i="20"/>
  <c r="J24" i="20"/>
  <c r="J22" i="20"/>
  <c r="J21" i="20"/>
  <c r="J17" i="20"/>
  <c r="J16" i="20"/>
  <c r="J14" i="20"/>
  <c r="J13" i="20"/>
  <c r="J8" i="20"/>
  <c r="J9" i="19"/>
  <c r="J8" i="19"/>
  <c r="J26" i="18"/>
  <c r="J25" i="18"/>
  <c r="J24" i="18"/>
  <c r="J22" i="18"/>
  <c r="J20" i="18"/>
  <c r="J18" i="18"/>
  <c r="J17" i="18"/>
  <c r="J16" i="18"/>
  <c r="J14" i="18"/>
  <c r="J12" i="18"/>
  <c r="J10" i="18"/>
  <c r="J9" i="18"/>
  <c r="J8" i="18"/>
  <c r="I27" i="1"/>
  <c r="J27" i="1" s="1"/>
  <c r="I26" i="1"/>
  <c r="J26" i="1" s="1"/>
  <c r="I25" i="1"/>
  <c r="I24" i="1"/>
  <c r="J24" i="1" s="1"/>
  <c r="I23" i="1"/>
  <c r="J23" i="1" s="1"/>
  <c r="I22" i="1"/>
  <c r="J22" i="1" s="1"/>
  <c r="I21" i="1"/>
  <c r="I20" i="1"/>
  <c r="J20" i="1" s="1"/>
  <c r="I19" i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27" i="20"/>
  <c r="J26" i="20"/>
  <c r="J23" i="20"/>
  <c r="J20" i="20"/>
  <c r="J19" i="20"/>
  <c r="J18" i="20"/>
  <c r="J15" i="20"/>
  <c r="J12" i="20"/>
  <c r="J11" i="20"/>
  <c r="J10" i="20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27" i="22"/>
  <c r="J26" i="22"/>
  <c r="J23" i="22"/>
  <c r="J22" i="22"/>
  <c r="J21" i="22"/>
  <c r="J19" i="22"/>
  <c r="J15" i="22"/>
  <c r="J13" i="22"/>
  <c r="J11" i="22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26" i="24"/>
  <c r="J25" i="24"/>
  <c r="J23" i="24"/>
  <c r="J22" i="24"/>
  <c r="J21" i="24"/>
  <c r="J19" i="24"/>
  <c r="J18" i="24"/>
  <c r="J17" i="24"/>
  <c r="J15" i="24"/>
  <c r="J14" i="24"/>
  <c r="J13" i="24"/>
  <c r="J11" i="24"/>
  <c r="J10" i="24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27" i="26"/>
  <c r="J26" i="26"/>
  <c r="J25" i="26"/>
  <c r="J23" i="26"/>
  <c r="J22" i="26"/>
  <c r="J21" i="26"/>
  <c r="J19" i="26"/>
  <c r="J18" i="26"/>
  <c r="J17" i="26"/>
  <c r="J15" i="26"/>
  <c r="J14" i="26"/>
  <c r="J13" i="26"/>
  <c r="J11" i="26"/>
  <c r="J10" i="26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27" i="18"/>
  <c r="J23" i="18"/>
  <c r="J21" i="18"/>
  <c r="J19" i="18"/>
  <c r="J15" i="18"/>
  <c r="J13" i="18"/>
  <c r="J11" i="18"/>
  <c r="J9" i="20"/>
  <c r="J9" i="22"/>
  <c r="J9" i="23"/>
  <c r="J9" i="24"/>
  <c r="J9" i="25"/>
  <c r="J9" i="26"/>
  <c r="J9" i="27"/>
  <c r="J9" i="28"/>
  <c r="J8" i="26"/>
  <c r="J25" i="1"/>
  <c r="J21" i="1"/>
  <c r="J19" i="1"/>
  <c r="D37" i="3"/>
  <c r="C37" i="3"/>
  <c r="D36" i="3"/>
  <c r="C36" i="3"/>
  <c r="D35" i="3"/>
  <c r="C35" i="3"/>
  <c r="D34" i="3"/>
  <c r="C34" i="3"/>
  <c r="E34" i="3" s="1"/>
  <c r="D33" i="3"/>
  <c r="C33" i="3"/>
  <c r="D32" i="3"/>
  <c r="C32" i="3"/>
  <c r="E32" i="3" s="1"/>
  <c r="D31" i="3"/>
  <c r="C31" i="3"/>
  <c r="D30" i="3"/>
  <c r="C30" i="3"/>
  <c r="D29" i="3"/>
  <c r="C29" i="3"/>
  <c r="D28" i="3"/>
  <c r="C28" i="3"/>
  <c r="D27" i="3"/>
  <c r="C27" i="3"/>
  <c r="D26" i="3"/>
  <c r="B37" i="3"/>
  <c r="B36" i="3"/>
  <c r="B35" i="3"/>
  <c r="B34" i="3"/>
  <c r="B33" i="3"/>
  <c r="B32" i="3"/>
  <c r="B31" i="3"/>
  <c r="B30" i="3"/>
  <c r="B29" i="3"/>
  <c r="B28" i="3"/>
  <c r="B27" i="3"/>
  <c r="B26" i="3"/>
  <c r="E37" i="3" l="1"/>
  <c r="E36" i="3"/>
  <c r="E35" i="3"/>
  <c r="E33" i="3"/>
  <c r="E31" i="3"/>
  <c r="E29" i="3"/>
  <c r="E28" i="3"/>
  <c r="E30" i="3"/>
  <c r="E27" i="3"/>
  <c r="C38" i="3"/>
  <c r="E26" i="3"/>
  <c r="B38" i="3"/>
  <c r="J28" i="18"/>
  <c r="J8" i="22"/>
  <c r="J8" i="1"/>
  <c r="E38" i="3" l="1"/>
  <c r="B2" i="28"/>
  <c r="B2" i="27"/>
  <c r="B2" i="26"/>
  <c r="B2" i="25"/>
  <c r="B2" i="24"/>
  <c r="B2" i="23"/>
  <c r="B2" i="22"/>
  <c r="B2" i="21"/>
  <c r="B2" i="20"/>
  <c r="B2" i="19"/>
  <c r="B2" i="18"/>
  <c r="B2" i="1"/>
  <c r="G28" i="28"/>
  <c r="F28" i="28"/>
  <c r="B5" i="28"/>
  <c r="F4" i="28"/>
  <c r="B4" i="28"/>
  <c r="B3" i="28"/>
  <c r="G28" i="27"/>
  <c r="F28" i="27"/>
  <c r="B5" i="27"/>
  <c r="F4" i="27"/>
  <c r="B4" i="27"/>
  <c r="B3" i="27"/>
  <c r="G28" i="26"/>
  <c r="F28" i="26"/>
  <c r="B5" i="26"/>
  <c r="F4" i="26"/>
  <c r="B4" i="26"/>
  <c r="B3" i="26"/>
  <c r="G28" i="25"/>
  <c r="F28" i="25"/>
  <c r="B5" i="25"/>
  <c r="F4" i="25"/>
  <c r="B4" i="25"/>
  <c r="B3" i="25"/>
  <c r="G28" i="24"/>
  <c r="F28" i="24"/>
  <c r="B5" i="24"/>
  <c r="F4" i="24"/>
  <c r="B4" i="24"/>
  <c r="B3" i="24"/>
  <c r="G28" i="23"/>
  <c r="F28" i="23"/>
  <c r="B5" i="23"/>
  <c r="F4" i="23"/>
  <c r="B4" i="23"/>
  <c r="B3" i="23"/>
  <c r="G28" i="22"/>
  <c r="F28" i="22"/>
  <c r="B5" i="22"/>
  <c r="F4" i="22"/>
  <c r="B4" i="22"/>
  <c r="B3" i="22"/>
  <c r="G28" i="21"/>
  <c r="F28" i="21"/>
  <c r="B5" i="21"/>
  <c r="F4" i="21"/>
  <c r="B4" i="21"/>
  <c r="B3" i="21"/>
  <c r="G28" i="20"/>
  <c r="F28" i="20"/>
  <c r="B5" i="20"/>
  <c r="F4" i="20"/>
  <c r="B4" i="20"/>
  <c r="B3" i="20"/>
  <c r="G28" i="19"/>
  <c r="F28" i="19"/>
  <c r="B5" i="19"/>
  <c r="F4" i="19"/>
  <c r="B4" i="19"/>
  <c r="B3" i="19"/>
  <c r="G28" i="18"/>
  <c r="F28" i="18"/>
  <c r="B5" i="18"/>
  <c r="F4" i="18"/>
  <c r="B4" i="18"/>
  <c r="B3" i="18"/>
  <c r="J28" i="25" l="1"/>
  <c r="J28" i="20"/>
  <c r="J28" i="28"/>
  <c r="J28" i="27"/>
  <c r="J28" i="21"/>
  <c r="B4" i="1"/>
  <c r="J28" i="24" l="1"/>
  <c r="J28" i="23"/>
  <c r="J28" i="22"/>
  <c r="J28" i="19"/>
  <c r="J28" i="26"/>
  <c r="F28" i="1" l="1"/>
  <c r="B5" i="1" l="1"/>
  <c r="B3" i="1"/>
  <c r="F4" i="1"/>
  <c r="B21" i="3"/>
  <c r="D38" i="3" l="1"/>
  <c r="J28" i="1"/>
  <c r="G28" i="1"/>
</calcChain>
</file>

<file path=xl/sharedStrings.xml><?xml version="1.0" encoding="utf-8"?>
<sst xmlns="http://schemas.openxmlformats.org/spreadsheetml/2006/main" count="794" uniqueCount="128">
  <si>
    <t>BEXX XXXX XXXX XXXX</t>
  </si>
  <si>
    <t>Mois</t>
  </si>
  <si>
    <t>Janvier</t>
  </si>
  <si>
    <t>Année</t>
  </si>
  <si>
    <t>Date</t>
  </si>
  <si>
    <t>Activité</t>
  </si>
  <si>
    <t>Division</t>
  </si>
  <si>
    <t>Rencontre</t>
  </si>
  <si>
    <t>Lieu</t>
  </si>
  <si>
    <t>Indemnité</t>
  </si>
  <si>
    <t>km-remboursement</t>
  </si>
  <si>
    <t>Total</t>
  </si>
  <si>
    <t>Données personnelles</t>
  </si>
  <si>
    <t>Nom</t>
  </si>
  <si>
    <t>numéro de registre national</t>
  </si>
  <si>
    <t xml:space="preserve">N° de compte </t>
  </si>
  <si>
    <t>Titulaire du compte</t>
  </si>
  <si>
    <t>prénom nom</t>
  </si>
  <si>
    <t>statut</t>
  </si>
  <si>
    <t>Aperçu mensuel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</si>
  <si>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</si>
  <si>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</si>
  <si>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</si>
  <si>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</si>
  <si>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</si>
  <si>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</si>
  <si>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</si>
  <si>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</si>
  <si>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</si>
  <si>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</si>
  <si>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nom</t>
  </si>
  <si>
    <t>prénom</t>
  </si>
  <si>
    <t>adresse</t>
  </si>
  <si>
    <t>code postal</t>
  </si>
  <si>
    <t>localité</t>
  </si>
  <si>
    <t>Faire un choix</t>
  </si>
  <si>
    <t>volontaire</t>
  </si>
  <si>
    <t>XX.XX.XX-XXX.XX</t>
  </si>
  <si>
    <t>TOTAL</t>
  </si>
  <si>
    <t>BeNeLeague</t>
  </si>
  <si>
    <t>D1 Nat Messieurs</t>
  </si>
  <si>
    <t>D2 Nat Messieurs</t>
  </si>
  <si>
    <t>D1 Nat Dames</t>
  </si>
  <si>
    <t>D1 Nat Dames Rés</t>
  </si>
  <si>
    <t>D2 Nat Dames</t>
  </si>
  <si>
    <t>D1 L.F.H. Messieurs</t>
  </si>
  <si>
    <t>D1 L.F.H. Dames</t>
  </si>
  <si>
    <t>Promotion Brabant-Hainaut</t>
  </si>
  <si>
    <t>Promotion Liège</t>
  </si>
  <si>
    <t>G18 Cadets</t>
  </si>
  <si>
    <t>G18 Cadets Brabant-Hainaut</t>
  </si>
  <si>
    <t>G18 Cadets Liège</t>
  </si>
  <si>
    <t>G16 Minimes Brabant-Hainaut</t>
  </si>
  <si>
    <t>G16 Minimes Liège</t>
  </si>
  <si>
    <t>G14 Préminimes Brabant-Hainaut</t>
  </si>
  <si>
    <t>G14 Préminimes Liège</t>
  </si>
  <si>
    <t>G12 Poussins Brabant-Hainaut</t>
  </si>
  <si>
    <t>G12 Poussins Liège</t>
  </si>
  <si>
    <t>Finales Nationales Jeunes U18</t>
  </si>
  <si>
    <t>Finales Nationales Jeunes U16</t>
  </si>
  <si>
    <t>Finales Nationales Jeunes U14</t>
  </si>
  <si>
    <t>Finales L.F.H. Jeunes U18</t>
  </si>
  <si>
    <t>Finales L.F.H. Jeunes U16</t>
  </si>
  <si>
    <t>Finales L.F.H. Jeunes U14</t>
  </si>
  <si>
    <t>Coupe de Belgique Messieurs : 1/64</t>
  </si>
  <si>
    <t>Coupe de Belgique Messieurs : 1/32</t>
  </si>
  <si>
    <t>Coupe de Belgique Messieurs : 1/16</t>
  </si>
  <si>
    <t>Coupe de Belgique Messieurs : 1/8</t>
  </si>
  <si>
    <t>Coupe de Belgique Messieurs : 1/4</t>
  </si>
  <si>
    <t>Coupe de Belgique Messieurs : 1/2</t>
  </si>
  <si>
    <t>Coupe de Belgique Messieurs : finale</t>
  </si>
  <si>
    <t>Coupe de Belgique Dames :  1/64</t>
  </si>
  <si>
    <t>Coupe de Belgique Dames :  1/32</t>
  </si>
  <si>
    <t>Coupe de Belgique Dames :  1/16</t>
  </si>
  <si>
    <t>Coupe de Belgique Dames :  1/8</t>
  </si>
  <si>
    <t>Coupe de Belgique Dames :  1/4</t>
  </si>
  <si>
    <t>Coupe de Belgique Dames :  1/2</t>
  </si>
  <si>
    <t>Coupe de Belgique Dames :  finale</t>
  </si>
  <si>
    <t>Matches d’entr. D1 Nat Messieurs</t>
  </si>
  <si>
    <t>Matches d’entr D2 Nat Messieurs</t>
  </si>
  <si>
    <t>Matches d’entr D1 Nat Dames</t>
  </si>
  <si>
    <t>Matches d’entr D2 Nat Dames</t>
  </si>
  <si>
    <t>Matches internationaux (clubs D1 Nat Messieurs)</t>
  </si>
  <si>
    <t>Matches internationaux (clubs D2 Nat Messieurs)</t>
  </si>
  <si>
    <t>Matches internationaux (clubs D1 Nat Dames)</t>
  </si>
  <si>
    <t>Matches internationaux (clubs D2 Nat Dames)</t>
  </si>
  <si>
    <t>Matches internationaux (clubs D1 L.F.H. Messieurs)</t>
  </si>
  <si>
    <t>Matches internationaux (clubs D1 L.F.H. Dames)</t>
  </si>
  <si>
    <t>Matches internationaux (clubs Promotion)</t>
  </si>
  <si>
    <t>Matches d’entr Equipe Nat Sen - Equipe de club</t>
  </si>
  <si>
    <t>Matches d’entr Equipe Nat Jun - Equipe de club</t>
  </si>
  <si>
    <t>Matches d’entr Equipes Nationales Sen - Jun</t>
  </si>
  <si>
    <t xml:space="preserve">Matches universitaires                                           </t>
  </si>
  <si>
    <t>Observation</t>
  </si>
  <si>
    <t>Préparation</t>
  </si>
  <si>
    <t>Arbitrage</t>
  </si>
  <si>
    <t>Débriefing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</si>
  <si>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</si>
  <si>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</si>
  <si>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</si>
  <si>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</si>
  <si>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</si>
  <si>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</si>
  <si>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</si>
  <si>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</si>
  <si>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</si>
  <si>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</si>
  <si>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</si>
  <si>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</si>
  <si>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Août</t>
  </si>
  <si>
    <t>rue + nr</t>
  </si>
  <si>
    <t>CP</t>
  </si>
  <si>
    <t>Localite</t>
  </si>
  <si>
    <t xml:space="preserve">Note de frais </t>
  </si>
  <si>
    <t>01/01 - 30/06</t>
  </si>
  <si>
    <t>01/07 - 31/12</t>
  </si>
  <si>
    <t>Taux de remboursement/ km</t>
  </si>
  <si>
    <t>km-remboursement
0,3707 / km</t>
  </si>
  <si>
    <t>Tournoi IRT</t>
  </si>
  <si>
    <t>Statut</t>
  </si>
  <si>
    <t>G16 Namur/Luxembourg (non officiel)</t>
  </si>
  <si>
    <t>Promotion Namur/Luxembourg (non officiel)</t>
  </si>
  <si>
    <t>/</t>
  </si>
  <si>
    <t>Volontaire</t>
  </si>
  <si>
    <t>Kms parcourus seul</t>
  </si>
  <si>
    <t>Kms parcourus seul (aller et retour)</t>
  </si>
  <si>
    <t>Kms covoiturage</t>
  </si>
  <si>
    <t>Kms covoiturage (aller et retour)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</si>
</sst>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\ _€_-;\-* #,##0.00\ _€_-;_-* &quot;-&quot;??\ _€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&quot;€&quot;\ #,##0.00"/>
    <numFmt numFmtId="167" formatCode="_-* #,##0.0000\ [$€-40C]_-;\-* #,##0.0000\ [$€-40C]_-;_-* &quot;-&quot;??\ [$€-40C]_-;_-@_-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4" tint="0.7999816888943144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2" fillId="0" borderId="0"/>
    <xf numFmtId="0" fontId="2" fillId="0" borderId="0"/>
    <xf numFmtId="43" fontId="12" fillId="0" borderId="0" applyFill="0" applyBorder="0" applyAlignment="0" applyProtection="0"/>
    <xf numFmtId="0" fontId="12" fillId="0" borderId="0"/>
  </cellStyleXfs>
  <cellXfs count="12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0" fillId="0" borderId="0" xfId="0" applyBorder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8" xfId="0" applyFill="1" applyBorder="1" applyProtection="1"/>
    <xf numFmtId="0" fontId="0" fillId="0" borderId="8" xfId="0" applyFill="1" applyBorder="1" applyAlignment="1" applyProtection="1"/>
    <xf numFmtId="0" fontId="0" fillId="0" borderId="9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17" xfId="0" applyBorder="1"/>
    <xf numFmtId="0" fontId="0" fillId="0" borderId="1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0" borderId="19" xfId="0" applyFont="1" applyFill="1" applyBorder="1"/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6" fillId="2" borderId="28" xfId="0" applyFont="1" applyFill="1" applyBorder="1" applyProtection="1"/>
    <xf numFmtId="0" fontId="6" fillId="2" borderId="29" xfId="0" applyFont="1" applyFill="1" applyBorder="1" applyProtection="1"/>
    <xf numFmtId="0" fontId="6" fillId="2" borderId="29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left"/>
    </xf>
    <xf numFmtId="164" fontId="7" fillId="2" borderId="29" xfId="0" applyNumberFormat="1" applyFont="1" applyFill="1" applyBorder="1" applyAlignment="1" applyProtection="1">
      <alignment horizontal="right"/>
    </xf>
    <xf numFmtId="0" fontId="8" fillId="2" borderId="29" xfId="0" applyFont="1" applyFill="1" applyBorder="1" applyAlignment="1" applyProtection="1">
      <alignment horizontal="right"/>
    </xf>
    <xf numFmtId="164" fontId="7" fillId="2" borderId="29" xfId="0" applyNumberFormat="1" applyFont="1" applyFill="1" applyBorder="1" applyProtection="1"/>
    <xf numFmtId="0" fontId="3" fillId="4" borderId="18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15" xfId="0" applyFont="1" applyFill="1" applyBorder="1" applyProtection="1">
      <protection locked="0"/>
    </xf>
    <xf numFmtId="14" fontId="0" fillId="4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left"/>
      <protection locked="0"/>
    </xf>
    <xf numFmtId="17" fontId="0" fillId="4" borderId="1" xfId="0" applyNumberFormat="1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/>
    <xf numFmtId="0" fontId="0" fillId="5" borderId="14" xfId="0" applyFont="1" applyFill="1" applyBorder="1" applyAlignment="1">
      <alignment horizontal="left"/>
    </xf>
    <xf numFmtId="0" fontId="0" fillId="0" borderId="3" xfId="0" applyBorder="1"/>
    <xf numFmtId="0" fontId="5" fillId="0" borderId="6" xfId="0" applyFont="1" applyBorder="1" applyAlignment="1" applyProtection="1"/>
    <xf numFmtId="0" fontId="11" fillId="0" borderId="0" xfId="0" quotePrefix="1" applyFont="1" applyBorder="1" applyAlignment="1">
      <alignment horizontal="right"/>
    </xf>
    <xf numFmtId="0" fontId="12" fillId="2" borderId="11" xfId="2" applyFill="1" applyBorder="1" applyAlignment="1" applyProtection="1">
      <alignment horizontal="center" textRotation="90"/>
    </xf>
    <xf numFmtId="0" fontId="12" fillId="2" borderId="10" xfId="2" applyFill="1" applyBorder="1" applyAlignment="1" applyProtection="1">
      <alignment horizontal="center" textRotation="90"/>
    </xf>
    <xf numFmtId="0" fontId="12" fillId="2" borderId="10" xfId="2" applyFill="1" applyBorder="1" applyAlignment="1" applyProtection="1">
      <alignment horizontal="center" textRotation="90" wrapText="1"/>
    </xf>
    <xf numFmtId="164" fontId="12" fillId="2" borderId="37" xfId="2" applyNumberFormat="1" applyFill="1" applyBorder="1" applyAlignment="1" applyProtection="1">
      <alignment horizontal="center" textRotation="90" wrapText="1"/>
    </xf>
    <xf numFmtId="164" fontId="12" fillId="0" borderId="13" xfId="2" applyNumberFormat="1" applyBorder="1" applyProtection="1"/>
    <xf numFmtId="0" fontId="12" fillId="0" borderId="12" xfId="2" applyBorder="1"/>
    <xf numFmtId="0" fontId="12" fillId="0" borderId="14" xfId="2" applyBorder="1"/>
    <xf numFmtId="0" fontId="5" fillId="0" borderId="19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164" fontId="12" fillId="4" borderId="1" xfId="2" applyNumberFormat="1" applyFill="1" applyBorder="1" applyAlignment="1" applyProtection="1">
      <alignment horizontal="right"/>
      <protection locked="0"/>
    </xf>
    <xf numFmtId="0" fontId="12" fillId="4" borderId="1" xfId="2" applyFill="1" applyBorder="1" applyAlignment="1" applyProtection="1">
      <alignment horizontal="right"/>
      <protection locked="0"/>
    </xf>
    <xf numFmtId="164" fontId="12" fillId="4" borderId="1" xfId="2" applyNumberFormat="1" applyFill="1" applyBorder="1" applyAlignment="1" applyProtection="1">
      <alignment horizontal="right"/>
    </xf>
    <xf numFmtId="0" fontId="0" fillId="0" borderId="0" xfId="5" applyFont="1"/>
    <xf numFmtId="0" fontId="0" fillId="0" borderId="0" xfId="0" applyFont="1"/>
    <xf numFmtId="0" fontId="13" fillId="0" borderId="0" xfId="5" applyFont="1" applyAlignment="1">
      <alignment vertical="center"/>
    </xf>
    <xf numFmtId="0" fontId="0" fillId="0" borderId="17" xfId="0" applyFont="1" applyBorder="1" applyAlignment="1" applyProtection="1">
      <alignment horizontal="left"/>
    </xf>
    <xf numFmtId="0" fontId="5" fillId="0" borderId="0" xfId="0" applyFont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2" fontId="14" fillId="6" borderId="19" xfId="0" applyNumberFormat="1" applyFont="1" applyFill="1" applyBorder="1" applyAlignment="1">
      <alignment horizontal="center" vertical="center"/>
    </xf>
    <xf numFmtId="14" fontId="0" fillId="0" borderId="12" xfId="0" applyNumberForma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12" fillId="0" borderId="1" xfId="2" applyFill="1" applyBorder="1" applyAlignment="1" applyProtection="1">
      <alignment horizontal="right"/>
      <protection locked="0"/>
    </xf>
    <xf numFmtId="164" fontId="12" fillId="0" borderId="13" xfId="2" applyNumberFormat="1" applyFill="1" applyBorder="1" applyProtection="1"/>
    <xf numFmtId="17" fontId="0" fillId="0" borderId="1" xfId="0" applyNumberFormat="1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4" fillId="2" borderId="11" xfId="2" applyFont="1" applyFill="1" applyBorder="1" applyAlignment="1" applyProtection="1">
      <alignment horizontal="center" textRotation="90"/>
    </xf>
    <xf numFmtId="0" fontId="4" fillId="2" borderId="10" xfId="2" applyFont="1" applyFill="1" applyBorder="1" applyAlignment="1" applyProtection="1">
      <alignment horizontal="center" textRotation="90"/>
    </xf>
    <xf numFmtId="0" fontId="4" fillId="2" borderId="10" xfId="2" applyFont="1" applyFill="1" applyBorder="1" applyAlignment="1" applyProtection="1">
      <alignment horizontal="center" textRotation="90" wrapText="1"/>
    </xf>
    <xf numFmtId="164" fontId="4" fillId="2" borderId="37" xfId="2" applyNumberFormat="1" applyFont="1" applyFill="1" applyBorder="1" applyAlignment="1" applyProtection="1">
      <alignment horizontal="center" textRotation="90" wrapText="1"/>
    </xf>
    <xf numFmtId="0" fontId="5" fillId="0" borderId="36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13" fillId="0" borderId="0" xfId="5" applyFont="1" applyFill="1" applyAlignment="1">
      <alignment vertical="center"/>
    </xf>
    <xf numFmtId="0" fontId="5" fillId="0" borderId="36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15" fillId="4" borderId="23" xfId="0" applyFont="1" applyFill="1" applyBorder="1" applyAlignment="1" applyProtection="1">
      <alignment horizontal="center"/>
    </xf>
    <xf numFmtId="165" fontId="4" fillId="0" borderId="5" xfId="1" applyFont="1" applyBorder="1" applyAlignment="1"/>
    <xf numFmtId="165" fontId="4" fillId="0" borderId="0" xfId="1" applyFont="1" applyBorder="1" applyAlignment="1"/>
    <xf numFmtId="165" fontId="4" fillId="0" borderId="6" xfId="1" applyFont="1" applyBorder="1" applyAlignment="1"/>
    <xf numFmtId="165" fontId="4" fillId="0" borderId="2" xfId="1" applyFont="1" applyBorder="1" applyAlignment="1" applyProtection="1"/>
    <xf numFmtId="165" fontId="4" fillId="0" borderId="3" xfId="1" applyFont="1" applyBorder="1" applyAlignment="1" applyProtection="1"/>
    <xf numFmtId="165" fontId="4" fillId="0" borderId="4" xfId="1" applyFont="1" applyBorder="1" applyAlignment="1" applyProtection="1"/>
    <xf numFmtId="165" fontId="4" fillId="0" borderId="5" xfId="1" applyFont="1" applyBorder="1" applyAlignment="1" applyProtection="1"/>
    <xf numFmtId="165" fontId="4" fillId="0" borderId="0" xfId="1" applyFont="1" applyBorder="1" applyAlignment="1" applyProtection="1"/>
    <xf numFmtId="165" fontId="4" fillId="0" borderId="6" xfId="1" applyFont="1" applyBorder="1" applyAlignment="1" applyProtection="1"/>
    <xf numFmtId="0" fontId="16" fillId="0" borderId="30" xfId="0" applyFont="1" applyBorder="1" applyAlignment="1">
      <alignment horizontal="center"/>
    </xf>
    <xf numFmtId="167" fontId="3" fillId="4" borderId="24" xfId="0" applyNumberFormat="1" applyFont="1" applyFill="1" applyBorder="1" applyProtection="1">
      <protection locked="0"/>
    </xf>
    <xf numFmtId="8" fontId="0" fillId="0" borderId="0" xfId="0" applyNumberFormat="1"/>
    <xf numFmtId="167" fontId="3" fillId="4" borderId="18" xfId="0" applyNumberFormat="1" applyFont="1" applyFill="1" applyBorder="1" applyAlignment="1" applyProtection="1">
      <alignment horizontal="center"/>
      <protection locked="0"/>
    </xf>
    <xf numFmtId="165" fontId="4" fillId="0" borderId="2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165" fontId="4" fillId="0" borderId="4" xfId="1" applyFont="1" applyBorder="1" applyAlignment="1">
      <alignment horizontal="center"/>
    </xf>
    <xf numFmtId="0" fontId="0" fillId="0" borderId="8" xfId="0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0" fillId="0" borderId="35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5" fillId="0" borderId="36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9" fillId="0" borderId="33" xfId="0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</cellXfs>
  <cellStyles count="6">
    <cellStyle name="Excel Built-in Normal" xfId="5" xr:uid="{B2748F5C-091B-4417-97A2-1AFE779FAD1A}"/>
    <cellStyle name="Milliers" xfId="1" builtinId="3"/>
    <cellStyle name="Milliers 2" xfId="4" xr:uid="{3E2A4783-3364-4224-A65E-8F50C0384BD3}"/>
    <cellStyle name="Normal" xfId="0" builtinId="0"/>
    <cellStyle name="Normal 2" xfId="2" xr:uid="{0510EA98-DFEF-45AB-8910-D2425C44FD50}"/>
    <cellStyle name="Normal 2 2" xfId="3" xr:uid="{0E919020-80C2-4558-99CC-C001BEBCFAC6}"/>
  </cellStyles>
  <dxfs count="5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  <color rgb="FF30C584"/>
      <color rgb="FFD4B900"/>
      <color rgb="FFFF6100"/>
      <color rgb="FFFFFF66"/>
      <color rgb="FFFFEB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0</xdr:row>
      <xdr:rowOff>104775</xdr:rowOff>
    </xdr:from>
    <xdr:to>
      <xdr:col>4</xdr:col>
      <xdr:colOff>833384</xdr:colOff>
      <xdr:row>3</xdr:row>
      <xdr:rowOff>111006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A46A003-C22A-4B30-839E-0CB7CCE53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104775"/>
          <a:ext cx="1138184" cy="672981"/>
        </a:xfrm>
        <a:prstGeom prst="rect">
          <a:avLst/>
        </a:prstGeom>
      </xdr:spPr>
    </xdr:pic>
    <xdr:clientData/>
  </xdr:twoCellAnchor>
  <xdr:twoCellAnchor editAs="oneCell">
    <xdr:from>
      <xdr:col>3</xdr:col>
      <xdr:colOff>1381125</xdr:colOff>
      <xdr:row>18</xdr:row>
      <xdr:rowOff>38100</xdr:rowOff>
    </xdr:from>
    <xdr:to>
      <xdr:col>4</xdr:col>
      <xdr:colOff>900059</xdr:colOff>
      <xdr:row>21</xdr:row>
      <xdr:rowOff>139581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9F14929-C5F9-4D32-924D-73BFC3012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3971925"/>
          <a:ext cx="1138184" cy="672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537882</xdr:colOff>
      <xdr:row>0</xdr:row>
      <xdr:rowOff>179294</xdr:rowOff>
    </xdr:from>
    <xdr:to>
      <xdr:col>9</xdr:col>
      <xdr:colOff>454625</xdr:colOff>
      <xdr:row>3</xdr:row>
      <xdr:rowOff>179922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20E9FD-A5F3-4EFA-8AE9-04A23139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179294"/>
          <a:ext cx="1138184" cy="672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212912</xdr:rowOff>
    </xdr:from>
    <xdr:to>
      <xdr:col>9</xdr:col>
      <xdr:colOff>465831</xdr:colOff>
      <xdr:row>4</xdr:row>
      <xdr:rowOff>11834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2E9B6F-1288-4CA1-867B-5F86DF15D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212912"/>
          <a:ext cx="1138184" cy="672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448235</xdr:colOff>
      <xdr:row>0</xdr:row>
      <xdr:rowOff>179293</xdr:rowOff>
    </xdr:from>
    <xdr:to>
      <xdr:col>9</xdr:col>
      <xdr:colOff>364978</xdr:colOff>
      <xdr:row>3</xdr:row>
      <xdr:rowOff>179921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381F0F-6CEB-46D6-B056-6091A8561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47" y="179293"/>
          <a:ext cx="1138184" cy="672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201705</xdr:rowOff>
    </xdr:from>
    <xdr:to>
      <xdr:col>9</xdr:col>
      <xdr:colOff>465831</xdr:colOff>
      <xdr:row>4</xdr:row>
      <xdr:rowOff>627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D669ACC-6589-4AB9-AE2E-CC8880A9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201705"/>
          <a:ext cx="1138184" cy="672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582706</xdr:colOff>
      <xdr:row>0</xdr:row>
      <xdr:rowOff>168089</xdr:rowOff>
    </xdr:from>
    <xdr:to>
      <xdr:col>9</xdr:col>
      <xdr:colOff>499449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7A45D0C-14FB-4BF7-9449-D8D2778C4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5456" y="168089"/>
          <a:ext cx="1145468" cy="667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582706</xdr:colOff>
      <xdr:row>0</xdr:row>
      <xdr:rowOff>168089</xdr:rowOff>
    </xdr:from>
    <xdr:to>
      <xdr:col>9</xdr:col>
      <xdr:colOff>499449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50249A2-E190-4A25-A01E-56588962D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168089"/>
          <a:ext cx="1138184" cy="672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470647</xdr:colOff>
      <xdr:row>0</xdr:row>
      <xdr:rowOff>179294</xdr:rowOff>
    </xdr:from>
    <xdr:to>
      <xdr:col>9</xdr:col>
      <xdr:colOff>387390</xdr:colOff>
      <xdr:row>3</xdr:row>
      <xdr:rowOff>179922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73584A-8EE8-48D3-B0F8-1BD70B2E7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0059" y="179294"/>
          <a:ext cx="1138184" cy="672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134471</xdr:rowOff>
    </xdr:from>
    <xdr:to>
      <xdr:col>9</xdr:col>
      <xdr:colOff>465831</xdr:colOff>
      <xdr:row>3</xdr:row>
      <xdr:rowOff>135099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6DE4AD4-8972-4C0A-A07D-FFA451AAA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134471"/>
          <a:ext cx="1138184" cy="672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493059</xdr:colOff>
      <xdr:row>0</xdr:row>
      <xdr:rowOff>168089</xdr:rowOff>
    </xdr:from>
    <xdr:to>
      <xdr:col>9</xdr:col>
      <xdr:colOff>409802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E46794F-D1D4-4B61-8FE9-5193581CB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2471" y="168089"/>
          <a:ext cx="1138184" cy="672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123264</xdr:rowOff>
    </xdr:from>
    <xdr:to>
      <xdr:col>9</xdr:col>
      <xdr:colOff>465831</xdr:colOff>
      <xdr:row>3</xdr:row>
      <xdr:rowOff>123892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E610E9-4E11-4642-A0E8-DD7F126C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123264"/>
          <a:ext cx="1138184" cy="672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504265</xdr:colOff>
      <xdr:row>0</xdr:row>
      <xdr:rowOff>201706</xdr:rowOff>
    </xdr:from>
    <xdr:to>
      <xdr:col>9</xdr:col>
      <xdr:colOff>421008</xdr:colOff>
      <xdr:row>4</xdr:row>
      <xdr:rowOff>628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6C6A097-F9D0-4C5C-B3F0-8C26DD4B2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3677" y="201706"/>
          <a:ext cx="1138184" cy="672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537882</xdr:colOff>
      <xdr:row>0</xdr:row>
      <xdr:rowOff>190501</xdr:rowOff>
    </xdr:from>
    <xdr:to>
      <xdr:col>9</xdr:col>
      <xdr:colOff>454625</xdr:colOff>
      <xdr:row>3</xdr:row>
      <xdr:rowOff>191129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4F1E1C0-ED0E-4807-A9E6-3AD386D1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190501"/>
          <a:ext cx="1138184" cy="672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11208</xdr:colOff>
      <xdr:row>0</xdr:row>
      <xdr:rowOff>145676</xdr:rowOff>
    </xdr:from>
    <xdr:to>
      <xdr:col>9</xdr:col>
      <xdr:colOff>533068</xdr:colOff>
      <xdr:row>3</xdr:row>
      <xdr:rowOff>146304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3A108C3-0C4C-44BF-9E63-B17B56875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737" y="145676"/>
          <a:ext cx="1138184" cy="6729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%20frais%20arbitre%20202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ocuments/Calendrier%20des%20jours%20de%20pr&#233;sences%20des%20employ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personnelles et aperçu"/>
      <sheetName val="1JAN"/>
      <sheetName val="FEB"/>
      <sheetName val="exemple"/>
      <sheetName val="exemple (2)"/>
      <sheetName val="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BeNeLeague</v>
          </cell>
        </row>
        <row r="3">
          <cell r="A3" t="str">
            <v>D1 Nat Messieurs</v>
          </cell>
        </row>
        <row r="4">
          <cell r="A4" t="str">
            <v>D2 Nat Messieurs</v>
          </cell>
        </row>
        <row r="5">
          <cell r="A5" t="str">
            <v>D1 Nat Dames</v>
          </cell>
        </row>
        <row r="6">
          <cell r="A6" t="str">
            <v>D1 Nat Dames Rés</v>
          </cell>
        </row>
        <row r="7">
          <cell r="A7" t="str">
            <v>D2 Nat Dames</v>
          </cell>
        </row>
        <row r="8">
          <cell r="A8" t="str">
            <v>D1 L.F.H. Messieurs</v>
          </cell>
        </row>
        <row r="9">
          <cell r="A9" t="str">
            <v>D1 L.F.H. Dames</v>
          </cell>
        </row>
        <row r="10">
          <cell r="A10" t="str">
            <v>Promotion Brabant-Hainaut</v>
          </cell>
        </row>
        <row r="11">
          <cell r="A11" t="str">
            <v>Promotion Liège</v>
          </cell>
        </row>
        <row r="12">
          <cell r="A12" t="str">
            <v>G18 Cadets</v>
          </cell>
        </row>
        <row r="13">
          <cell r="A13" t="str">
            <v>G18 Cadets Brabant-Hainaut</v>
          </cell>
        </row>
        <row r="14">
          <cell r="A14" t="str">
            <v>G18 Cadets Liège</v>
          </cell>
        </row>
        <row r="15">
          <cell r="A15" t="str">
            <v>G16 Minimes Brabant-Hainaut</v>
          </cell>
        </row>
        <row r="16">
          <cell r="A16" t="str">
            <v>G16 Minimes Liège</v>
          </cell>
        </row>
        <row r="17">
          <cell r="A17" t="str">
            <v>G14 Préminimes Brabant-Hainaut</v>
          </cell>
        </row>
        <row r="18">
          <cell r="A18" t="str">
            <v>G14 Préminimes Liège</v>
          </cell>
        </row>
        <row r="19">
          <cell r="A19" t="str">
            <v>G12 Poussins Brabant-Hainaut</v>
          </cell>
        </row>
        <row r="20">
          <cell r="A20" t="str">
            <v>G12 Poussins Liège</v>
          </cell>
        </row>
        <row r="21">
          <cell r="A21" t="str">
            <v>Finales Nationales Jeunes U18</v>
          </cell>
        </row>
        <row r="22">
          <cell r="A22" t="str">
            <v>Finales Nationales Jeunes U16</v>
          </cell>
        </row>
        <row r="23">
          <cell r="A23" t="str">
            <v>Finales Nationales Jeunes U14</v>
          </cell>
        </row>
        <row r="24">
          <cell r="A24" t="str">
            <v>Finales L.F.H. Jeunes U18</v>
          </cell>
        </row>
        <row r="25">
          <cell r="A25" t="str">
            <v>Finales L.F.H. Jeunes U16</v>
          </cell>
        </row>
        <row r="26">
          <cell r="A26" t="str">
            <v>Finales L.F.H. Jeunes U14</v>
          </cell>
        </row>
        <row r="27">
          <cell r="A27" t="str">
            <v>Coupe de Belgique Messieurs : 1/64</v>
          </cell>
        </row>
        <row r="28">
          <cell r="A28" t="str">
            <v>Coupe de Belgique Messieurs : 1/32</v>
          </cell>
        </row>
        <row r="29">
          <cell r="A29" t="str">
            <v>Coupe de Belgique Messieurs : 1/16</v>
          </cell>
        </row>
        <row r="30">
          <cell r="A30" t="str">
            <v>Coupe de Belgique Messieurs : 1/8</v>
          </cell>
        </row>
        <row r="31">
          <cell r="A31" t="str">
            <v>Coupe de Belgique Messieurs : 1/4</v>
          </cell>
        </row>
        <row r="32">
          <cell r="A32" t="str">
            <v>Coupe de Belgique Messieurs : 1/2</v>
          </cell>
        </row>
        <row r="33">
          <cell r="A33" t="str">
            <v>Coupe de Belgique Messieurs : finale</v>
          </cell>
        </row>
        <row r="34">
          <cell r="A34" t="str">
            <v>Coupe de Belgique Dames :  1/64</v>
          </cell>
        </row>
        <row r="35">
          <cell r="A35" t="str">
            <v>Coupe de Belgique Dames :  1/32</v>
          </cell>
        </row>
        <row r="36">
          <cell r="A36" t="str">
            <v>Coupe de Belgique Dames :  1/16</v>
          </cell>
        </row>
        <row r="37">
          <cell r="A37" t="str">
            <v>Coupe de Belgique Dames :  1/8</v>
          </cell>
        </row>
        <row r="38">
          <cell r="A38" t="str">
            <v>Coupe de Belgique Dames :  1/4</v>
          </cell>
        </row>
        <row r="39">
          <cell r="A39" t="str">
            <v>Coupe de Belgique Dames :  1/2</v>
          </cell>
        </row>
        <row r="40">
          <cell r="A40" t="str">
            <v>Coupe de Belgique Dames :  finale</v>
          </cell>
        </row>
        <row r="41">
          <cell r="A41" t="str">
            <v>Matches d’entr. D1 Nat Messieurs</v>
          </cell>
        </row>
        <row r="42">
          <cell r="A42" t="str">
            <v>Matches d’entr D2 Nat Messieurs</v>
          </cell>
        </row>
        <row r="43">
          <cell r="A43" t="str">
            <v>Matches d’entr D1 Nat Dames</v>
          </cell>
        </row>
        <row r="44">
          <cell r="A44" t="str">
            <v>Matches d’entr D2 Nat Dames</v>
          </cell>
        </row>
        <row r="45">
          <cell r="A45" t="str">
            <v>Matches d’entr Sélections Provinciales</v>
          </cell>
        </row>
        <row r="46">
          <cell r="A46" t="str">
            <v>Matches internationaux (clubs D1 Nat Messieurs)</v>
          </cell>
        </row>
        <row r="47">
          <cell r="A47" t="str">
            <v>Matches internationaux (clubs D2 Nat Messieurs)</v>
          </cell>
        </row>
        <row r="48">
          <cell r="A48" t="str">
            <v>Matches internationaux (clubs D1 Nat Dames)</v>
          </cell>
        </row>
        <row r="49">
          <cell r="A49" t="str">
            <v>Matches internationaux (clubs D2 Nat Dames)</v>
          </cell>
        </row>
        <row r="50">
          <cell r="A50" t="str">
            <v>Matches internationaux (clubs D1 L.F.H. Messieurs)</v>
          </cell>
        </row>
        <row r="51">
          <cell r="A51" t="str">
            <v>Matches internationaux (clubs D1 L.F.H. Dames)</v>
          </cell>
        </row>
        <row r="52">
          <cell r="A52" t="str">
            <v>Matches internationaux (clubs Promotion)</v>
          </cell>
        </row>
        <row r="53">
          <cell r="A53" t="str">
            <v>Matches d’entr Equipe Nat Sen - Equipe de club</v>
          </cell>
        </row>
        <row r="54">
          <cell r="A54" t="str">
            <v>Matches d’entr Equipe Nat Jun - Equipe de club</v>
          </cell>
        </row>
        <row r="55">
          <cell r="A55" t="str">
            <v>Matches d’entr Equipes Nationales Sen - Jun</v>
          </cell>
        </row>
        <row r="56">
          <cell r="A56" t="str">
            <v xml:space="preserve">Matches universitaires                                           </v>
          </cell>
        </row>
        <row r="61">
          <cell r="A61" t="str">
            <v>Observation</v>
          </cell>
        </row>
        <row r="62">
          <cell r="A62" t="str">
            <v>Préparation</v>
          </cell>
        </row>
        <row r="63">
          <cell r="A63" t="str">
            <v>Arbitrage</v>
          </cell>
        </row>
        <row r="64">
          <cell r="A64" t="str">
            <v>Débriefing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"/>
      <sheetName val="Feuil1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Noms des employés"/>
    </sheetNames>
    <sheetDataSet>
      <sheetData sheetId="0">
        <row r="2">
          <cell r="C2" t="str">
            <v>VA</v>
          </cell>
          <cell r="F2" t="str">
            <v>JF</v>
          </cell>
          <cell r="J2" t="str">
            <v>HP</v>
          </cell>
          <cell r="M2" t="str">
            <v>R</v>
          </cell>
          <cell r="R2" t="str">
            <v>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841B-27DC-4FDF-9544-619963747C48}">
  <dimension ref="A1:E45"/>
  <sheetViews>
    <sheetView view="pageBreakPreview" topLeftCell="A31" zoomScaleNormal="100" zoomScaleSheetLayoutView="100" zoomScalePageLayoutView="55" workbookViewId="0">
      <selection activeCell="H13" sqref="H13"/>
    </sheetView>
  </sheetViews>
  <sheetFormatPr baseColWidth="10" defaultColWidth="9.140625" defaultRowHeight="15" x14ac:dyDescent="0.25"/>
  <cols>
    <col min="1" max="1" width="25" customWidth="1"/>
    <col min="2" max="2" width="24.28515625" customWidth="1"/>
    <col min="3" max="3" width="20.7109375" customWidth="1"/>
    <col min="4" max="4" width="24.28515625" customWidth="1"/>
    <col min="5" max="5" width="22.5703125" customWidth="1"/>
  </cols>
  <sheetData>
    <row r="1" spans="1:5" x14ac:dyDescent="0.25">
      <c r="A1" s="107" t="s">
        <v>12</v>
      </c>
      <c r="B1" s="108"/>
      <c r="C1" s="108"/>
      <c r="D1" s="108"/>
      <c r="E1" s="109"/>
    </row>
    <row r="2" spans="1:5" ht="15.75" thickBot="1" x14ac:dyDescent="0.3">
      <c r="A2" s="94"/>
      <c r="B2" s="95"/>
      <c r="C2" s="95"/>
      <c r="D2" s="7"/>
      <c r="E2" s="96"/>
    </row>
    <row r="3" spans="1:5" ht="21.75" thickBot="1" x14ac:dyDescent="0.4">
      <c r="A3" s="1"/>
      <c r="B3" s="103" t="s">
        <v>3</v>
      </c>
      <c r="C3" s="93">
        <v>2022</v>
      </c>
      <c r="D3" s="7"/>
      <c r="E3" s="2"/>
    </row>
    <row r="4" spans="1:5" ht="15.75" thickBot="1" x14ac:dyDescent="0.3">
      <c r="A4" s="3"/>
      <c r="B4" s="4"/>
      <c r="C4" s="4"/>
      <c r="D4" s="4"/>
      <c r="E4" s="5"/>
    </row>
    <row r="5" spans="1:5" ht="15.75" thickBot="1" x14ac:dyDescent="0.3"/>
    <row r="6" spans="1:5" x14ac:dyDescent="0.25">
      <c r="B6" s="21" t="s">
        <v>30</v>
      </c>
      <c r="C6" s="39" t="s">
        <v>13</v>
      </c>
    </row>
    <row r="7" spans="1:5" x14ac:dyDescent="0.25">
      <c r="A7" s="6"/>
      <c r="B7" s="22" t="s">
        <v>31</v>
      </c>
      <c r="C7" s="40" t="s">
        <v>31</v>
      </c>
    </row>
    <row r="8" spans="1:5" x14ac:dyDescent="0.25">
      <c r="B8" s="22" t="s">
        <v>32</v>
      </c>
      <c r="C8" s="40" t="s">
        <v>110</v>
      </c>
    </row>
    <row r="9" spans="1:5" x14ac:dyDescent="0.25">
      <c r="B9" s="22" t="s">
        <v>33</v>
      </c>
      <c r="C9" s="41" t="s">
        <v>111</v>
      </c>
    </row>
    <row r="10" spans="1:5" x14ac:dyDescent="0.25">
      <c r="B10" s="22" t="s">
        <v>34</v>
      </c>
      <c r="C10" s="40" t="s">
        <v>112</v>
      </c>
    </row>
    <row r="11" spans="1:5" x14ac:dyDescent="0.25">
      <c r="B11" s="60" t="s">
        <v>14</v>
      </c>
      <c r="C11" s="40" t="s">
        <v>37</v>
      </c>
    </row>
    <row r="12" spans="1:5" x14ac:dyDescent="0.25">
      <c r="B12" s="60" t="s">
        <v>15</v>
      </c>
      <c r="C12" s="40" t="s">
        <v>0</v>
      </c>
    </row>
    <row r="13" spans="1:5" x14ac:dyDescent="0.25">
      <c r="B13" s="60" t="s">
        <v>16</v>
      </c>
      <c r="C13" s="40" t="s">
        <v>17</v>
      </c>
    </row>
    <row r="14" spans="1:5" ht="15.75" thickBot="1" x14ac:dyDescent="0.3">
      <c r="B14" s="61" t="s">
        <v>18</v>
      </c>
      <c r="C14" s="42" t="s">
        <v>123</v>
      </c>
    </row>
    <row r="17" spans="1:5" x14ac:dyDescent="0.25">
      <c r="A17" s="17"/>
      <c r="B17" s="9"/>
      <c r="C17" s="48"/>
      <c r="D17" s="17"/>
    </row>
    <row r="18" spans="1:5" ht="45.6" customHeight="1" thickBot="1" x14ac:dyDescent="0.3">
      <c r="A18" s="110"/>
      <c r="B18" s="110"/>
      <c r="C18" s="110"/>
      <c r="D18" s="110"/>
      <c r="E18" s="110"/>
    </row>
    <row r="19" spans="1:5" x14ac:dyDescent="0.25">
      <c r="A19" s="97"/>
      <c r="B19" s="98"/>
      <c r="C19" s="98"/>
      <c r="D19" s="52"/>
      <c r="E19" s="99"/>
    </row>
    <row r="20" spans="1:5" x14ac:dyDescent="0.25">
      <c r="A20" s="100" t="s">
        <v>19</v>
      </c>
      <c r="B20" s="101"/>
      <c r="C20" s="101"/>
      <c r="D20" s="7"/>
      <c r="E20" s="102"/>
    </row>
    <row r="21" spans="1:5" x14ac:dyDescent="0.25">
      <c r="A21" s="8"/>
      <c r="B21" s="111">
        <f>C3</f>
        <v>2022</v>
      </c>
      <c r="C21" s="111"/>
      <c r="D21" s="7"/>
      <c r="E21" s="11"/>
    </row>
    <row r="22" spans="1:5" ht="15.75" thickBot="1" x14ac:dyDescent="0.3">
      <c r="A22" s="12"/>
      <c r="B22" s="13"/>
      <c r="C22" s="13"/>
      <c r="D22" s="4"/>
      <c r="E22" s="16"/>
    </row>
    <row r="23" spans="1:5" x14ac:dyDescent="0.25">
      <c r="A23" s="17"/>
      <c r="B23" s="17"/>
      <c r="C23" s="17"/>
      <c r="D23" s="17"/>
    </row>
    <row r="24" spans="1:5" ht="15.75" thickBot="1" x14ac:dyDescent="0.3">
      <c r="A24" s="17"/>
      <c r="B24" s="17"/>
      <c r="C24" s="17"/>
      <c r="D24" s="17"/>
    </row>
    <row r="25" spans="1:5" ht="23.25" customHeight="1" thickBot="1" x14ac:dyDescent="0.3">
      <c r="B25" s="62" t="s">
        <v>9</v>
      </c>
      <c r="C25" s="63" t="s">
        <v>124</v>
      </c>
      <c r="D25" s="63" t="s">
        <v>126</v>
      </c>
      <c r="E25" s="63" t="s">
        <v>11</v>
      </c>
    </row>
    <row r="26" spans="1:5" x14ac:dyDescent="0.25">
      <c r="A26" s="23" t="s">
        <v>97</v>
      </c>
      <c r="B26" s="27">
        <f>SUM(JAN!F8:F27)</f>
        <v>0</v>
      </c>
      <c r="C26" s="72">
        <f>SUM(JAN!G8:G27)</f>
        <v>0</v>
      </c>
      <c r="D26" s="72">
        <f>SUM(JAN!H8:H27)</f>
        <v>0</v>
      </c>
      <c r="E26" s="72">
        <f>+B26+(C26+D26)*B41</f>
        <v>0</v>
      </c>
    </row>
    <row r="27" spans="1:5" x14ac:dyDescent="0.25">
      <c r="A27" s="24" t="s">
        <v>98</v>
      </c>
      <c r="B27" s="28">
        <f>SUM(FEV!F8:F27)</f>
        <v>0</v>
      </c>
      <c r="C27" s="73">
        <f>SUM(FEV!G8:G27)</f>
        <v>0</v>
      </c>
      <c r="D27" s="73">
        <f>SUM(FEV!H8:H27)</f>
        <v>0</v>
      </c>
      <c r="E27" s="73">
        <f>+B27+(C27+D27)*$B$41</f>
        <v>0</v>
      </c>
    </row>
    <row r="28" spans="1:5" x14ac:dyDescent="0.25">
      <c r="A28" s="24" t="s">
        <v>99</v>
      </c>
      <c r="B28" s="28">
        <f>SUM(MAR!F8:F27)</f>
        <v>0</v>
      </c>
      <c r="C28" s="73">
        <f>SUM(MAR!G8:G27)</f>
        <v>0</v>
      </c>
      <c r="D28" s="73">
        <f>SUM(MAR!H8:H27)</f>
        <v>0</v>
      </c>
      <c r="E28" s="73">
        <f t="shared" ref="E28:E31" si="0">+B28+(C28+D28)*$B$41</f>
        <v>0</v>
      </c>
    </row>
    <row r="29" spans="1:5" x14ac:dyDescent="0.25">
      <c r="A29" s="24" t="s">
        <v>100</v>
      </c>
      <c r="B29" s="28">
        <f>SUM(AVR!F8:F27)</f>
        <v>0</v>
      </c>
      <c r="C29" s="73">
        <f>SUM(AVR!G8:G27)</f>
        <v>0</v>
      </c>
      <c r="D29" s="73">
        <f>SUM(AVR!H8:H27)</f>
        <v>0</v>
      </c>
      <c r="E29" s="73">
        <f t="shared" si="0"/>
        <v>0</v>
      </c>
    </row>
    <row r="30" spans="1:5" x14ac:dyDescent="0.25">
      <c r="A30" s="24" t="s">
        <v>101</v>
      </c>
      <c r="B30" s="28">
        <f>SUM(MAI!F8:F27)</f>
        <v>0</v>
      </c>
      <c r="C30" s="73">
        <f>SUM(MAI!G8:G27)</f>
        <v>0</v>
      </c>
      <c r="D30" s="73">
        <f>SUM(MAI!H8:H27)</f>
        <v>0</v>
      </c>
      <c r="E30" s="73">
        <f t="shared" si="0"/>
        <v>0</v>
      </c>
    </row>
    <row r="31" spans="1:5" x14ac:dyDescent="0.25">
      <c r="A31" s="24" t="s">
        <v>102</v>
      </c>
      <c r="B31" s="28">
        <f>SUM(JUIN!F8:F27)</f>
        <v>0</v>
      </c>
      <c r="C31" s="73">
        <f>SUM(JUIN!G8:G27)</f>
        <v>0</v>
      </c>
      <c r="D31" s="73">
        <f>SUM(JUIN!H8:H27)</f>
        <v>0</v>
      </c>
      <c r="E31" s="73">
        <f t="shared" si="0"/>
        <v>0</v>
      </c>
    </row>
    <row r="32" spans="1:5" x14ac:dyDescent="0.25">
      <c r="A32" s="24" t="s">
        <v>103</v>
      </c>
      <c r="B32" s="28">
        <f>SUM(JUIL!F8:F27)</f>
        <v>0</v>
      </c>
      <c r="C32" s="73">
        <f>SUM(JUIL!G8:G27)</f>
        <v>0</v>
      </c>
      <c r="D32" s="73">
        <f>SUM(JUIL!H8:H27)</f>
        <v>0</v>
      </c>
      <c r="E32" s="73">
        <f t="shared" ref="E32:E37" si="1">+B32+(C32+D32)*$C$41</f>
        <v>0</v>
      </c>
    </row>
    <row r="33" spans="1:5" x14ac:dyDescent="0.25">
      <c r="A33" s="24" t="s">
        <v>104</v>
      </c>
      <c r="B33" s="28">
        <f>SUM(AOUT!F8:F27)</f>
        <v>0</v>
      </c>
      <c r="C33" s="73">
        <f>SUM(AOUT!G8:G27)</f>
        <v>0</v>
      </c>
      <c r="D33" s="73">
        <f>SUM(AOUT!H8:H27)</f>
        <v>0</v>
      </c>
      <c r="E33" s="73">
        <f t="shared" si="1"/>
        <v>0</v>
      </c>
    </row>
    <row r="34" spans="1:5" x14ac:dyDescent="0.25">
      <c r="A34" s="24" t="s">
        <v>105</v>
      </c>
      <c r="B34" s="28">
        <f>SUM(SEPT!F8:F27)</f>
        <v>0</v>
      </c>
      <c r="C34" s="73">
        <f>SUM(SEPT!G8:G27)</f>
        <v>0</v>
      </c>
      <c r="D34" s="73">
        <f>SUM(SEPT!H8:H27)</f>
        <v>0</v>
      </c>
      <c r="E34" s="73">
        <f t="shared" si="1"/>
        <v>0</v>
      </c>
    </row>
    <row r="35" spans="1:5" x14ac:dyDescent="0.25">
      <c r="A35" s="24" t="s">
        <v>106</v>
      </c>
      <c r="B35" s="28">
        <f>SUM(OCT!F8:F27)</f>
        <v>0</v>
      </c>
      <c r="C35" s="73">
        <f>SUM(OCT!G8:G27)</f>
        <v>0</v>
      </c>
      <c r="D35" s="73">
        <f>SUM(OCT!H8:H27)</f>
        <v>0</v>
      </c>
      <c r="E35" s="73">
        <f t="shared" si="1"/>
        <v>0</v>
      </c>
    </row>
    <row r="36" spans="1:5" x14ac:dyDescent="0.25">
      <c r="A36" s="24" t="s">
        <v>107</v>
      </c>
      <c r="B36" s="28">
        <f>SUM(NOV!F8:F27)</f>
        <v>0</v>
      </c>
      <c r="C36" s="73">
        <f>SUM(NOV!G8:G27)</f>
        <v>0</v>
      </c>
      <c r="D36" s="73">
        <f>SUM(NOV!H8:H27)</f>
        <v>0</v>
      </c>
      <c r="E36" s="73">
        <f t="shared" si="1"/>
        <v>0</v>
      </c>
    </row>
    <row r="37" spans="1:5" ht="15.75" thickBot="1" x14ac:dyDescent="0.3">
      <c r="A37" s="25" t="s">
        <v>108</v>
      </c>
      <c r="B37" s="29">
        <f>SUM(DEC!F8:F27)</f>
        <v>0</v>
      </c>
      <c r="C37" s="74">
        <f>SUM(DEC!G8:G27)</f>
        <v>0</v>
      </c>
      <c r="D37" s="74">
        <f>SUM(DEC!H8:H27)</f>
        <v>0</v>
      </c>
      <c r="E37" s="74">
        <f t="shared" si="1"/>
        <v>0</v>
      </c>
    </row>
    <row r="38" spans="1:5" ht="15.75" thickBot="1" x14ac:dyDescent="0.3">
      <c r="A38" s="26" t="s">
        <v>38</v>
      </c>
      <c r="B38" s="75">
        <f>SUM(B26:B37)</f>
        <v>0</v>
      </c>
      <c r="C38" s="75">
        <f>SUM(C26:C37)</f>
        <v>0</v>
      </c>
      <c r="D38" s="75">
        <f>SUM(D26:D37)</f>
        <v>0</v>
      </c>
      <c r="E38" s="75">
        <f>SUM(E26:E37)</f>
        <v>0</v>
      </c>
    </row>
    <row r="40" spans="1:5" ht="15.75" thickBot="1" x14ac:dyDescent="0.3">
      <c r="B40" s="71" t="s">
        <v>114</v>
      </c>
      <c r="C40" s="71" t="s">
        <v>115</v>
      </c>
    </row>
    <row r="41" spans="1:5" ht="15.75" thickBot="1" x14ac:dyDescent="0.3">
      <c r="A41" s="76" t="s">
        <v>116</v>
      </c>
      <c r="B41" s="106">
        <v>0.37069999999999997</v>
      </c>
      <c r="C41" s="104"/>
    </row>
    <row r="45" spans="1:5" x14ac:dyDescent="0.25">
      <c r="B45" s="105"/>
    </row>
  </sheetData>
  <protectedRanges>
    <protectedRange sqref="C17:C18 B41:C41 C6:C14" name="Gegevens"/>
  </protectedRanges>
  <mergeCells count="3">
    <mergeCell ref="A1:E1"/>
    <mergeCell ref="A18:E18"/>
    <mergeCell ref="B21:C21"/>
  </mergeCells>
  <conditionalFormatting sqref="C38">
    <cfRule type="cellIs" dxfId="53" priority="5" operator="greaterThan">
      <formula>2000</formula>
    </cfRule>
    <cfRule type="cellIs" dxfId="52" priority="6" operator="between">
      <formula>1501</formula>
      <formula>2000</formula>
    </cfRule>
    <cfRule type="cellIs" dxfId="51" priority="7" operator="between">
      <formula>1001</formula>
      <formula>1500</formula>
    </cfRule>
    <cfRule type="cellIs" dxfId="50" priority="8" operator="between">
      <formula>0</formula>
      <formula>1000</formula>
    </cfRule>
  </conditionalFormatting>
  <conditionalFormatting sqref="B38">
    <cfRule type="cellIs" dxfId="49" priority="1" operator="greaterThan">
      <formula>2705.97</formula>
    </cfRule>
    <cfRule type="cellIs" dxfId="48" priority="2" operator="between">
      <formula>1501</formula>
      <formula>2200</formula>
    </cfRule>
    <cfRule type="cellIs" dxfId="47" priority="3" operator="between">
      <formula>1001</formula>
      <formula>1500</formula>
    </cfRule>
    <cfRule type="cellIs" dxfId="46" priority="4" operator="between">
      <formula>0</formula>
      <formula>1000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5" verticalDpi="4294967295" r:id="rId1"/>
  <headerFooter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B1EDC-F6CD-45D1-A1DB-66B8C047668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5.4257812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26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aperçu'!$C$41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aperçu'!$C$41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aperçu'!$C$41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aperçu'!$C$41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aperçu'!$C$41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aperçu'!$C$41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aperçu'!$C$41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aperçu'!$C$41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aperçu'!$C$41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aperçu'!$C$41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aperçu'!$C$41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aperçu'!$C$41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aperçu'!$C$41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aperçu'!$C$41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aperçu'!$C$41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aperçu'!$C$41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aperçu'!$C$41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aperçu'!$C$41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aperçu'!$C$41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aperçu'!$C$41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m42UHkuSEvGv/7uOqgVaMgjX0ZKNRuLXfQNYe0J2izrFD2mfp0YewWa68Su1h5HRiD9TNoz6anhT88AAaCtt9w==" saltValue="+4A8HLqE/OGqUF6q6ksRIg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11 G13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  <protectedRange sqref="G12:H12" name="Gegevens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15" priority="4" operator="greaterThan">
      <formula>36.84</formula>
    </cfRule>
  </conditionalFormatting>
  <conditionalFormatting sqref="F27">
    <cfRule type="cellIs" dxfId="14" priority="3" operator="greaterThan">
      <formula>36.84</formula>
    </cfRule>
  </conditionalFormatting>
  <conditionalFormatting sqref="F9:F16 F18:F26">
    <cfRule type="cellIs" dxfId="13" priority="2" operator="greaterThan">
      <formula>36.84</formula>
    </cfRule>
  </conditionalFormatting>
  <conditionalFormatting sqref="F17">
    <cfRule type="cellIs" dxfId="12" priority="1" operator="greaterThan">
      <formula>36.84</formula>
    </cfRule>
  </conditionalFormatting>
  <dataValidations count="1">
    <dataValidation type="list" allowBlank="1" showInputMessage="1" showErrorMessage="1" sqref="C8:C27" xr:uid="{D9839406-9050-4BAE-9397-1DE70ECD8ECB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9C5A5A-7EA1-4431-9E9E-4F7BAD7A94D8}">
          <x14:formula1>
            <xm:f>Liste!$B$1:$B$5</xm:f>
          </x14:formula1>
          <xm:sqref>B8:B27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9E24-5C58-49B6-9313-55F1D988081C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5.8554687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27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aperçu'!$C$41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aperçu'!$C$41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aperçu'!$C$41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aperçu'!$C$41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aperçu'!$C$41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aperçu'!$C$41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aperçu'!$C$41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aperçu'!$C$41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aperçu'!$C$41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aperçu'!$C$41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aperçu'!$C$41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aperçu'!$C$41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aperçu'!$C$41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aperçu'!$C$41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aperçu'!$C$41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aperçu'!$C$41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aperçu'!$C$41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aperçu'!$C$41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aperçu'!$C$41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aperçu'!$C$41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+Jh9vayvJHWKdGZNYwGIO0k0or/mgcRDs3vNZ7e3DQJGjrF6k50luZQVN6zTMiJByCrw8lp2bjXF4itd1EZrCQ==" saltValue="SVQwlU0WOzbjO2IdPe+K4w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11" priority="4" operator="greaterThan">
      <formula>36.84</formula>
    </cfRule>
  </conditionalFormatting>
  <conditionalFormatting sqref="F27">
    <cfRule type="cellIs" dxfId="10" priority="3" operator="greaterThan">
      <formula>36.84</formula>
    </cfRule>
  </conditionalFormatting>
  <conditionalFormatting sqref="F9:F14 F16:F26">
    <cfRule type="cellIs" dxfId="9" priority="2" operator="greaterThan">
      <formula>36.84</formula>
    </cfRule>
  </conditionalFormatting>
  <conditionalFormatting sqref="F15">
    <cfRule type="cellIs" dxfId="8" priority="1" operator="greaterThan">
      <formula>36.84</formula>
    </cfRule>
  </conditionalFormatting>
  <dataValidations count="1">
    <dataValidation type="list" allowBlank="1" showInputMessage="1" showErrorMessage="1" sqref="C8:C27" xr:uid="{20C0EF8F-1F87-4069-A9C4-062C05EFEA62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AAC1AD-A3DF-4894-A717-D2B55E0EC18C}">
          <x14:formula1>
            <xm:f>Liste!$B$1:$B$5</xm:f>
          </x14:formula1>
          <xm:sqref>B8:B27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8F11-D0B3-4E58-91CC-9026F8FF7FFA}">
  <sheetPr>
    <pageSetUpPr fitToPage="1"/>
  </sheetPr>
  <dimension ref="A1:J32"/>
  <sheetViews>
    <sheetView tabSelected="1"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5.710937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28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aperçu'!$C$41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aperçu'!$C$41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aperçu'!$C$41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aperçu'!$C$41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aperçu'!$C$41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aperçu'!$C$41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aperçu'!$C$41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aperçu'!$C$41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aperçu'!$C$41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aperçu'!$C$41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aperçu'!$C$41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aperçu'!$C$41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aperçu'!$C$41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aperçu'!$C$41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aperçu'!$C$41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aperçu'!$C$41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aperçu'!$C$41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aperçu'!$C$41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aperçu'!$C$41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aperçu'!$C$41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7NLd3S63rM4mS7g7lqzuFv5pQbD0xW2Gm+YUFNeGHVyYBN0Y5Jscbp518kkFQnaVlFKMC1mA3APaGqWAX63WFQ==" saltValue="+bWo1tTTCXj1kqTIQK9FSw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7" priority="4" operator="greaterThan">
      <formula>36.84</formula>
    </cfRule>
  </conditionalFormatting>
  <conditionalFormatting sqref="F27">
    <cfRule type="cellIs" dxfId="6" priority="3" operator="greaterThan">
      <formula>36.84</formula>
    </cfRule>
  </conditionalFormatting>
  <conditionalFormatting sqref="F9:F13 F15:F26">
    <cfRule type="cellIs" dxfId="5" priority="2" operator="greaterThan">
      <formula>36.84</formula>
    </cfRule>
  </conditionalFormatting>
  <conditionalFormatting sqref="F14">
    <cfRule type="cellIs" dxfId="4" priority="1" operator="greaterThan">
      <formula>36.84</formula>
    </cfRule>
  </conditionalFormatting>
  <dataValidations count="1">
    <dataValidation type="list" allowBlank="1" showInputMessage="1" showErrorMessage="1" sqref="C8:C27" xr:uid="{653E9D6F-DCBE-45CF-A742-4E3E811F7C2F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426138-DF17-47F9-A236-035F52A412D5}">
          <x14:formula1>
            <xm:f>Liste!$B$1:$B$5</xm:f>
          </x14:formula1>
          <xm:sqref>B8:B27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3112-7F46-4A5F-B6C1-00050684119F}">
  <sheetPr>
    <pageSetUpPr fitToPage="1"/>
  </sheetPr>
  <dimension ref="A1:J32"/>
  <sheetViews>
    <sheetView view="pageBreakPreview" zoomScale="85" zoomScaleNormal="100" zoomScaleSheetLayoutView="85" zoomScalePageLayoutView="70" workbookViewId="0">
      <selection sqref="A1:XFD1048576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5.710937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29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aperçu'!$C$41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aperçu'!$C$41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aperçu'!$C$41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aperçu'!$C$41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aperçu'!$C$41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aperçu'!$C$41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aperçu'!$C$41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aperçu'!$C$41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aperçu'!$C$41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aperçu'!$C$41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aperçu'!$C$41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aperçu'!$C$41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aperçu'!$C$41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aperçu'!$C$41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aperçu'!$C$41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aperçu'!$C$41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aperçu'!$C$41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aperçu'!$C$41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aperçu'!$C$41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aperçu'!$C$41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uuFJEORIjTbfGgMMMe7rsCPQHxUyIjxL1XjTZ6XHy0paNRQiP00wR9QIPlC7pPA24fsJfysnEJR2INeJTLqLFw==" saltValue="IyYMcrkFfWfrkXwujCgI1Q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3" priority="4" operator="greaterThan">
      <formula>36.84</formula>
    </cfRule>
  </conditionalFormatting>
  <conditionalFormatting sqref="F27">
    <cfRule type="cellIs" dxfId="2" priority="3" operator="greaterThan">
      <formula>36.84</formula>
    </cfRule>
  </conditionalFormatting>
  <conditionalFormatting sqref="F9:F12 F14:F26">
    <cfRule type="cellIs" dxfId="1" priority="2" operator="greaterThan">
      <formula>36.84</formula>
    </cfRule>
  </conditionalFormatting>
  <conditionalFormatting sqref="F13">
    <cfRule type="cellIs" dxfId="0" priority="1" operator="greaterThan">
      <formula>36.84</formula>
    </cfRule>
  </conditionalFormatting>
  <dataValidations count="1">
    <dataValidation type="list" allowBlank="1" showInputMessage="1" showErrorMessage="1" sqref="C8:C27" xr:uid="{C8041DD4-8764-425F-AC9B-F53E445D1C48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AD8169-A4D4-4DBE-BF52-5199DA7BC5AA}">
          <x14:formula1>
            <xm:f>Liste!$B$1:$B$5</xm:f>
          </x14:formula1>
          <xm:sqref>B8:B27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B665-850B-4A54-A699-0D1452170BC2}">
  <sheetPr>
    <pageSetUpPr fitToPage="1"/>
  </sheetPr>
  <dimension ref="A1:J39"/>
  <sheetViews>
    <sheetView view="pageBreakPreview" zoomScale="85" zoomScaleNormal="100" zoomScaleSheetLayoutView="85" zoomScalePageLayoutView="70" workbookViewId="0">
      <selection activeCell="F8" sqref="F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9.855468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91" t="str">
        <f>+'Données personnelles et aperçu'!C14</f>
        <v>Volontaire</v>
      </c>
      <c r="G2" s="92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/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107.25" customHeight="1" x14ac:dyDescent="0.25">
      <c r="A7" s="84" t="s">
        <v>4</v>
      </c>
      <c r="B7" s="85" t="s">
        <v>5</v>
      </c>
      <c r="C7" s="85" t="s">
        <v>6</v>
      </c>
      <c r="D7" s="85" t="s">
        <v>7</v>
      </c>
      <c r="E7" s="85" t="s">
        <v>8</v>
      </c>
      <c r="F7" s="86" t="s">
        <v>9</v>
      </c>
      <c r="G7" s="86" t="s">
        <v>125</v>
      </c>
      <c r="H7" s="86" t="s">
        <v>127</v>
      </c>
      <c r="I7" s="86" t="s">
        <v>117</v>
      </c>
      <c r="J7" s="87" t="s">
        <v>11</v>
      </c>
    </row>
    <row r="8" spans="1:10" x14ac:dyDescent="0.25">
      <c r="A8" s="77"/>
      <c r="B8" s="78"/>
      <c r="C8" s="78"/>
      <c r="D8" s="78"/>
      <c r="E8" s="79"/>
      <c r="F8" s="78"/>
      <c r="G8" s="80"/>
      <c r="H8" s="80"/>
      <c r="I8" s="78"/>
      <c r="J8" s="81"/>
    </row>
    <row r="9" spans="1:10" x14ac:dyDescent="0.25">
      <c r="A9" s="77"/>
      <c r="B9" s="78"/>
      <c r="C9" s="78"/>
      <c r="D9" s="78"/>
      <c r="E9" s="79"/>
      <c r="F9" s="78"/>
      <c r="G9" s="80"/>
      <c r="H9" s="80"/>
      <c r="I9" s="78"/>
      <c r="J9" s="81"/>
    </row>
    <row r="10" spans="1:10" x14ac:dyDescent="0.25">
      <c r="A10" s="77"/>
      <c r="B10" s="78"/>
      <c r="C10" s="78"/>
      <c r="D10" s="78"/>
      <c r="E10" s="79"/>
      <c r="F10" s="78"/>
      <c r="G10" s="80"/>
      <c r="H10" s="80"/>
      <c r="I10" s="78"/>
      <c r="J10" s="81"/>
    </row>
    <row r="11" spans="1:10" x14ac:dyDescent="0.25">
      <c r="A11" s="77"/>
      <c r="B11" s="78"/>
      <c r="C11" s="78"/>
      <c r="D11" s="78"/>
      <c r="E11" s="79"/>
      <c r="F11" s="78"/>
      <c r="G11" s="80"/>
      <c r="H11" s="80"/>
      <c r="I11" s="78"/>
      <c r="J11" s="81"/>
    </row>
    <row r="12" spans="1:10" x14ac:dyDescent="0.25">
      <c r="A12" s="77"/>
      <c r="B12" s="78"/>
      <c r="C12" s="78"/>
      <c r="D12" s="78"/>
      <c r="E12" s="79"/>
      <c r="F12" s="78"/>
      <c r="G12" s="80"/>
      <c r="H12" s="80"/>
      <c r="I12" s="78"/>
      <c r="J12" s="81"/>
    </row>
    <row r="13" spans="1:10" x14ac:dyDescent="0.25">
      <c r="A13" s="77"/>
      <c r="B13" s="78"/>
      <c r="C13" s="78"/>
      <c r="D13" s="78"/>
      <c r="E13" s="79"/>
      <c r="F13" s="78"/>
      <c r="G13" s="80"/>
      <c r="H13" s="80"/>
      <c r="I13" s="78"/>
      <c r="J13" s="81"/>
    </row>
    <row r="14" spans="1:10" x14ac:dyDescent="0.25">
      <c r="A14" s="77"/>
      <c r="B14" s="78"/>
      <c r="C14" s="78"/>
      <c r="D14" s="78"/>
      <c r="E14" s="79"/>
      <c r="F14" s="78"/>
      <c r="G14" s="80"/>
      <c r="H14" s="80"/>
      <c r="I14" s="78"/>
      <c r="J14" s="81"/>
    </row>
    <row r="15" spans="1:10" x14ac:dyDescent="0.25">
      <c r="A15" s="77"/>
      <c r="B15" s="78"/>
      <c r="C15" s="78"/>
      <c r="D15" s="78"/>
      <c r="E15" s="79"/>
      <c r="F15" s="78"/>
      <c r="G15" s="80"/>
      <c r="H15" s="80"/>
      <c r="I15" s="78"/>
      <c r="J15" s="81"/>
    </row>
    <row r="16" spans="1:10" x14ac:dyDescent="0.25">
      <c r="A16" s="77"/>
      <c r="B16" s="78"/>
      <c r="C16" s="78"/>
      <c r="D16" s="78"/>
      <c r="E16" s="79"/>
      <c r="F16" s="78"/>
      <c r="G16" s="80"/>
      <c r="H16" s="80"/>
      <c r="I16" s="78"/>
      <c r="J16" s="81"/>
    </row>
    <row r="17" spans="1:10" x14ac:dyDescent="0.25">
      <c r="A17" s="77"/>
      <c r="B17" s="78"/>
      <c r="C17" s="78"/>
      <c r="D17" s="78"/>
      <c r="E17" s="79"/>
      <c r="F17" s="78"/>
      <c r="G17" s="80"/>
      <c r="H17" s="80"/>
      <c r="I17" s="78"/>
      <c r="J17" s="81"/>
    </row>
    <row r="18" spans="1:10" x14ac:dyDescent="0.25">
      <c r="A18" s="77"/>
      <c r="B18" s="78"/>
      <c r="C18" s="78"/>
      <c r="D18" s="78"/>
      <c r="E18" s="79"/>
      <c r="F18" s="78"/>
      <c r="G18" s="80"/>
      <c r="H18" s="80"/>
      <c r="I18" s="78"/>
      <c r="J18" s="81"/>
    </row>
    <row r="19" spans="1:10" x14ac:dyDescent="0.25">
      <c r="A19" s="77"/>
      <c r="B19" s="78"/>
      <c r="C19" s="78"/>
      <c r="D19" s="78"/>
      <c r="E19" s="79"/>
      <c r="F19" s="78"/>
      <c r="G19" s="80"/>
      <c r="H19" s="80"/>
      <c r="I19" s="78"/>
      <c r="J19" s="81"/>
    </row>
    <row r="20" spans="1:10" x14ac:dyDescent="0.25">
      <c r="A20" s="77"/>
      <c r="B20" s="78"/>
      <c r="C20" s="78"/>
      <c r="D20" s="78"/>
      <c r="E20" s="79"/>
      <c r="F20" s="78"/>
      <c r="G20" s="80"/>
      <c r="H20" s="80"/>
      <c r="I20" s="78"/>
      <c r="J20" s="81"/>
    </row>
    <row r="21" spans="1:10" x14ac:dyDescent="0.25">
      <c r="A21" s="77"/>
      <c r="B21" s="78"/>
      <c r="C21" s="78"/>
      <c r="D21" s="78"/>
      <c r="E21" s="79"/>
      <c r="F21" s="78"/>
      <c r="G21" s="80"/>
      <c r="H21" s="80"/>
      <c r="I21" s="78"/>
      <c r="J21" s="81"/>
    </row>
    <row r="22" spans="1:10" x14ac:dyDescent="0.25">
      <c r="A22" s="77"/>
      <c r="B22" s="78"/>
      <c r="C22" s="78"/>
      <c r="D22" s="78"/>
      <c r="E22" s="79"/>
      <c r="F22" s="78"/>
      <c r="G22" s="80"/>
      <c r="H22" s="80"/>
      <c r="I22" s="78"/>
      <c r="J22" s="81"/>
    </row>
    <row r="23" spans="1:10" x14ac:dyDescent="0.25">
      <c r="A23" s="77"/>
      <c r="B23" s="78"/>
      <c r="C23" s="78"/>
      <c r="D23" s="78"/>
      <c r="E23" s="79"/>
      <c r="F23" s="78"/>
      <c r="G23" s="80"/>
      <c r="H23" s="80"/>
      <c r="I23" s="78"/>
      <c r="J23" s="81"/>
    </row>
    <row r="24" spans="1:10" x14ac:dyDescent="0.25">
      <c r="A24" s="77"/>
      <c r="B24" s="78"/>
      <c r="C24" s="78"/>
      <c r="D24" s="78"/>
      <c r="E24" s="79"/>
      <c r="F24" s="78"/>
      <c r="G24" s="80"/>
      <c r="H24" s="80"/>
      <c r="I24" s="78"/>
      <c r="J24" s="81"/>
    </row>
    <row r="25" spans="1:10" x14ac:dyDescent="0.25">
      <c r="A25" s="77"/>
      <c r="B25" s="78"/>
      <c r="C25" s="78"/>
      <c r="D25" s="78"/>
      <c r="E25" s="79"/>
      <c r="F25" s="78"/>
      <c r="G25" s="80"/>
      <c r="H25" s="80"/>
      <c r="I25" s="78"/>
      <c r="J25" s="81"/>
    </row>
    <row r="26" spans="1:10" x14ac:dyDescent="0.25">
      <c r="A26" s="77"/>
      <c r="B26" s="78"/>
      <c r="C26" s="78"/>
      <c r="D26" s="78"/>
      <c r="E26" s="79"/>
      <c r="F26" s="78"/>
      <c r="G26" s="80"/>
      <c r="H26" s="80"/>
      <c r="I26" s="78"/>
      <c r="J26" s="81"/>
    </row>
    <row r="27" spans="1:10" x14ac:dyDescent="0.25">
      <c r="A27" s="77"/>
      <c r="B27" s="78"/>
      <c r="C27" s="78"/>
      <c r="D27" s="78"/>
      <c r="E27" s="79"/>
      <c r="F27" s="78"/>
      <c r="G27" s="80"/>
      <c r="H27" s="80"/>
      <c r="I27" s="78"/>
      <c r="J27" s="81"/>
    </row>
    <row r="28" spans="1:10" x14ac:dyDescent="0.25">
      <c r="A28" s="77"/>
      <c r="B28" s="78"/>
      <c r="C28" s="78"/>
      <c r="D28" s="78"/>
      <c r="E28" s="79"/>
      <c r="F28" s="78"/>
      <c r="G28" s="80"/>
      <c r="H28" s="80"/>
      <c r="I28" s="78"/>
      <c r="J28" s="81"/>
    </row>
    <row r="29" spans="1:10" x14ac:dyDescent="0.25">
      <c r="A29" s="77"/>
      <c r="B29" s="78"/>
      <c r="C29" s="78"/>
      <c r="D29" s="78"/>
      <c r="E29" s="79"/>
      <c r="F29" s="78"/>
      <c r="G29" s="80"/>
      <c r="H29" s="80"/>
      <c r="I29" s="78"/>
      <c r="J29" s="81"/>
    </row>
    <row r="30" spans="1:10" x14ac:dyDescent="0.25">
      <c r="A30" s="77"/>
      <c r="B30" s="78"/>
      <c r="C30" s="78"/>
      <c r="D30" s="78"/>
      <c r="E30" s="79"/>
      <c r="F30" s="78"/>
      <c r="G30" s="80"/>
      <c r="H30" s="80"/>
      <c r="I30" s="78"/>
      <c r="J30" s="81"/>
    </row>
    <row r="31" spans="1:10" x14ac:dyDescent="0.25">
      <c r="A31" s="77"/>
      <c r="B31" s="78"/>
      <c r="C31" s="78"/>
      <c r="D31" s="78"/>
      <c r="E31" s="79"/>
      <c r="F31" s="78"/>
      <c r="G31" s="80"/>
      <c r="H31" s="80"/>
      <c r="I31" s="78"/>
      <c r="J31" s="81"/>
    </row>
    <row r="32" spans="1:10" x14ac:dyDescent="0.25">
      <c r="A32" s="77"/>
      <c r="B32" s="78"/>
      <c r="C32" s="78"/>
      <c r="D32" s="78"/>
      <c r="E32" s="79"/>
      <c r="F32" s="78"/>
      <c r="G32" s="80"/>
      <c r="H32" s="80"/>
      <c r="I32" s="78"/>
      <c r="J32" s="81"/>
    </row>
    <row r="33" spans="1:10" x14ac:dyDescent="0.25">
      <c r="A33" s="77"/>
      <c r="B33" s="82"/>
      <c r="C33" s="82"/>
      <c r="D33" s="82"/>
      <c r="E33" s="79"/>
      <c r="F33" s="82"/>
      <c r="G33" s="80"/>
      <c r="H33" s="80"/>
      <c r="I33" s="82"/>
      <c r="J33" s="81"/>
    </row>
    <row r="34" spans="1:10" ht="15.75" thickBot="1" x14ac:dyDescent="0.3">
      <c r="A34" s="77"/>
      <c r="B34" s="83"/>
      <c r="C34" s="83"/>
      <c r="D34" s="83"/>
      <c r="E34" s="83"/>
      <c r="F34" s="83"/>
      <c r="G34" s="80"/>
      <c r="H34" s="80"/>
      <c r="I34" s="83"/>
      <c r="J34" s="81"/>
    </row>
    <row r="35" spans="1:10" s="6" customFormat="1" ht="21.75" thickBot="1" x14ac:dyDescent="0.4">
      <c r="A35" s="32"/>
      <c r="B35" s="33"/>
      <c r="C35" s="34"/>
      <c r="D35" s="35"/>
      <c r="E35" s="36" t="s">
        <v>38</v>
      </c>
      <c r="F35" s="37">
        <f>SUM(F8:F34)</f>
        <v>0</v>
      </c>
      <c r="G35" s="37">
        <f>SUM(G8:G34)</f>
        <v>0</v>
      </c>
      <c r="H35" s="36"/>
      <c r="I35" s="36"/>
      <c r="J35" s="38">
        <f>SUM(J8:J34)</f>
        <v>0</v>
      </c>
    </row>
    <row r="36" spans="1:10" x14ac:dyDescent="0.25">
      <c r="A36" s="17"/>
      <c r="B36" s="17"/>
      <c r="C36" s="18"/>
      <c r="D36" s="19"/>
      <c r="E36" s="19"/>
      <c r="F36" s="19"/>
      <c r="G36" s="20"/>
      <c r="H36" s="17"/>
      <c r="I36" s="17"/>
    </row>
    <row r="37" spans="1:10" x14ac:dyDescent="0.25">
      <c r="A37" s="17"/>
      <c r="B37" s="17"/>
      <c r="C37" s="17"/>
      <c r="D37" s="17"/>
      <c r="E37" s="17"/>
      <c r="F37" s="17"/>
      <c r="G37" s="17"/>
      <c r="H37" s="17"/>
      <c r="I37" s="17"/>
    </row>
    <row r="38" spans="1:10" x14ac:dyDescent="0.25">
      <c r="A38" s="17"/>
      <c r="B38" s="17"/>
      <c r="C38" s="17"/>
      <c r="D38" s="17"/>
      <c r="E38" s="17"/>
      <c r="F38" s="17"/>
      <c r="G38" s="17"/>
      <c r="H38" s="17"/>
      <c r="I38" s="17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  <c r="I39" s="17"/>
    </row>
  </sheetData>
  <protectedRanges>
    <protectedRange sqref="E34:E35 E36:G36 A8:D36 F8:F34 I8:I34" name="Gegevens"/>
    <protectedRange algorithmName="SHA-512" hashValue="c81rgZlOdrtOaq+b/glXjK3rCt9f1VwbSF5Ow9mQBjLufzEX/SSMPR/KLDbBd0xkqCdIS/Cl+XKRBElLPl8j4Q==" saltValue="glwVRzml0nc+paR6UQi0pw==" spinCount="100000" sqref="H36:I36 J35" name="Totalen"/>
    <protectedRange sqref="F35:G35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34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</protectedRanges>
  <mergeCells count="7">
    <mergeCell ref="B5:C5"/>
    <mergeCell ref="A1:B1"/>
    <mergeCell ref="B2:C2"/>
    <mergeCell ref="B3:C3"/>
    <mergeCell ref="F3:G3"/>
    <mergeCell ref="B4:C4"/>
    <mergeCell ref="F4:G4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&amp;L
&amp;C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CE374-B71B-40E4-9FE1-47F0E92E2AAD}">
  <dimension ref="A1:C59"/>
  <sheetViews>
    <sheetView topLeftCell="A40" workbookViewId="0">
      <selection activeCell="C58" sqref="C58"/>
    </sheetView>
  </sheetViews>
  <sheetFormatPr baseColWidth="10" defaultColWidth="9.140625" defaultRowHeight="15" x14ac:dyDescent="0.25"/>
  <cols>
    <col min="1" max="1" width="19" customWidth="1"/>
    <col min="2" max="2" width="17.85546875" bestFit="1" customWidth="1"/>
    <col min="3" max="3" width="42.140625" style="68" bestFit="1" customWidth="1"/>
  </cols>
  <sheetData>
    <row r="1" spans="1:3" x14ac:dyDescent="0.25">
      <c r="A1" t="s">
        <v>35</v>
      </c>
      <c r="B1" t="s">
        <v>35</v>
      </c>
      <c r="C1" s="68" t="s">
        <v>35</v>
      </c>
    </row>
    <row r="2" spans="1:3" x14ac:dyDescent="0.25">
      <c r="A2" t="s">
        <v>36</v>
      </c>
      <c r="B2" s="67" t="s">
        <v>93</v>
      </c>
      <c r="C2" s="69" t="s">
        <v>39</v>
      </c>
    </row>
    <row r="3" spans="1:3" x14ac:dyDescent="0.25">
      <c r="A3" t="s">
        <v>122</v>
      </c>
      <c r="B3" s="67" t="s">
        <v>94</v>
      </c>
      <c r="C3" s="69" t="s">
        <v>40</v>
      </c>
    </row>
    <row r="4" spans="1:3" x14ac:dyDescent="0.25">
      <c r="B4" s="67" t="s">
        <v>95</v>
      </c>
      <c r="C4" s="69" t="s">
        <v>41</v>
      </c>
    </row>
    <row r="5" spans="1:3" x14ac:dyDescent="0.25">
      <c r="B5" s="67" t="s">
        <v>96</v>
      </c>
      <c r="C5" s="69" t="s">
        <v>42</v>
      </c>
    </row>
    <row r="6" spans="1:3" x14ac:dyDescent="0.25">
      <c r="C6" s="69" t="s">
        <v>43</v>
      </c>
    </row>
    <row r="7" spans="1:3" x14ac:dyDescent="0.25">
      <c r="C7" s="69" t="s">
        <v>44</v>
      </c>
    </row>
    <row r="8" spans="1:3" x14ac:dyDescent="0.25">
      <c r="C8" s="69" t="s">
        <v>45</v>
      </c>
    </row>
    <row r="9" spans="1:3" x14ac:dyDescent="0.25">
      <c r="C9" s="69" t="s">
        <v>46</v>
      </c>
    </row>
    <row r="10" spans="1:3" x14ac:dyDescent="0.25">
      <c r="C10" s="69" t="s">
        <v>47</v>
      </c>
    </row>
    <row r="11" spans="1:3" x14ac:dyDescent="0.25">
      <c r="C11" s="69" t="s">
        <v>48</v>
      </c>
    </row>
    <row r="12" spans="1:3" x14ac:dyDescent="0.25">
      <c r="C12" s="69" t="s">
        <v>121</v>
      </c>
    </row>
    <row r="13" spans="1:3" x14ac:dyDescent="0.25">
      <c r="C13" s="69" t="s">
        <v>49</v>
      </c>
    </row>
    <row r="14" spans="1:3" x14ac:dyDescent="0.25">
      <c r="C14" s="69" t="s">
        <v>50</v>
      </c>
    </row>
    <row r="15" spans="1:3" x14ac:dyDescent="0.25">
      <c r="C15" s="69" t="s">
        <v>51</v>
      </c>
    </row>
    <row r="16" spans="1:3" x14ac:dyDescent="0.25">
      <c r="C16" s="69" t="s">
        <v>52</v>
      </c>
    </row>
    <row r="17" spans="3:3" x14ac:dyDescent="0.25">
      <c r="C17" s="69" t="s">
        <v>53</v>
      </c>
    </row>
    <row r="18" spans="3:3" x14ac:dyDescent="0.25">
      <c r="C18" s="69" t="s">
        <v>120</v>
      </c>
    </row>
    <row r="19" spans="3:3" x14ac:dyDescent="0.25">
      <c r="C19" s="69" t="s">
        <v>54</v>
      </c>
    </row>
    <row r="20" spans="3:3" x14ac:dyDescent="0.25">
      <c r="C20" s="69" t="s">
        <v>55</v>
      </c>
    </row>
    <row r="21" spans="3:3" x14ac:dyDescent="0.25">
      <c r="C21" s="69" t="s">
        <v>56</v>
      </c>
    </row>
    <row r="22" spans="3:3" x14ac:dyDescent="0.25">
      <c r="C22" s="69" t="s">
        <v>57</v>
      </c>
    </row>
    <row r="23" spans="3:3" x14ac:dyDescent="0.25">
      <c r="C23" s="69" t="s">
        <v>58</v>
      </c>
    </row>
    <row r="24" spans="3:3" x14ac:dyDescent="0.25">
      <c r="C24" s="69" t="s">
        <v>59</v>
      </c>
    </row>
    <row r="25" spans="3:3" x14ac:dyDescent="0.25">
      <c r="C25" s="69" t="s">
        <v>60</v>
      </c>
    </row>
    <row r="26" spans="3:3" x14ac:dyDescent="0.25">
      <c r="C26" s="69" t="s">
        <v>61</v>
      </c>
    </row>
    <row r="27" spans="3:3" x14ac:dyDescent="0.25">
      <c r="C27" s="69" t="s">
        <v>62</v>
      </c>
    </row>
    <row r="28" spans="3:3" x14ac:dyDescent="0.25">
      <c r="C28" s="69" t="s">
        <v>63</v>
      </c>
    </row>
    <row r="29" spans="3:3" x14ac:dyDescent="0.25">
      <c r="C29" s="69" t="s">
        <v>64</v>
      </c>
    </row>
    <row r="30" spans="3:3" x14ac:dyDescent="0.25">
      <c r="C30" s="69" t="s">
        <v>65</v>
      </c>
    </row>
    <row r="31" spans="3:3" x14ac:dyDescent="0.25">
      <c r="C31" s="69" t="s">
        <v>66</v>
      </c>
    </row>
    <row r="32" spans="3:3" x14ac:dyDescent="0.25">
      <c r="C32" s="69" t="s">
        <v>67</v>
      </c>
    </row>
    <row r="33" spans="3:3" x14ac:dyDescent="0.25">
      <c r="C33" s="69" t="s">
        <v>68</v>
      </c>
    </row>
    <row r="34" spans="3:3" x14ac:dyDescent="0.25">
      <c r="C34" s="69" t="s">
        <v>69</v>
      </c>
    </row>
    <row r="35" spans="3:3" x14ac:dyDescent="0.25">
      <c r="C35" s="69" t="s">
        <v>70</v>
      </c>
    </row>
    <row r="36" spans="3:3" x14ac:dyDescent="0.25">
      <c r="C36" s="69" t="s">
        <v>71</v>
      </c>
    </row>
    <row r="37" spans="3:3" x14ac:dyDescent="0.25">
      <c r="C37" s="69" t="s">
        <v>72</v>
      </c>
    </row>
    <row r="38" spans="3:3" x14ac:dyDescent="0.25">
      <c r="C38" s="69" t="s">
        <v>73</v>
      </c>
    </row>
    <row r="39" spans="3:3" x14ac:dyDescent="0.25">
      <c r="C39" s="69" t="s">
        <v>74</v>
      </c>
    </row>
    <row r="40" spans="3:3" x14ac:dyDescent="0.25">
      <c r="C40" s="69" t="s">
        <v>75</v>
      </c>
    </row>
    <row r="41" spans="3:3" x14ac:dyDescent="0.25">
      <c r="C41" s="69" t="s">
        <v>76</v>
      </c>
    </row>
    <row r="42" spans="3:3" x14ac:dyDescent="0.25">
      <c r="C42" s="69" t="s">
        <v>77</v>
      </c>
    </row>
    <row r="43" spans="3:3" x14ac:dyDescent="0.25">
      <c r="C43" s="69" t="s">
        <v>78</v>
      </c>
    </row>
    <row r="44" spans="3:3" x14ac:dyDescent="0.25">
      <c r="C44" s="69" t="s">
        <v>79</v>
      </c>
    </row>
    <row r="45" spans="3:3" x14ac:dyDescent="0.25">
      <c r="C45" s="69" t="s">
        <v>80</v>
      </c>
    </row>
    <row r="46" spans="3:3" x14ac:dyDescent="0.25">
      <c r="C46" s="69" t="s">
        <v>81</v>
      </c>
    </row>
    <row r="47" spans="3:3" x14ac:dyDescent="0.25">
      <c r="C47" s="69" t="s">
        <v>82</v>
      </c>
    </row>
    <row r="48" spans="3:3" x14ac:dyDescent="0.25">
      <c r="C48" s="69" t="s">
        <v>83</v>
      </c>
    </row>
    <row r="49" spans="3:3" x14ac:dyDescent="0.25">
      <c r="C49" s="69" t="s">
        <v>84</v>
      </c>
    </row>
    <row r="50" spans="3:3" x14ac:dyDescent="0.25">
      <c r="C50" s="69" t="s">
        <v>85</v>
      </c>
    </row>
    <row r="51" spans="3:3" x14ac:dyDescent="0.25">
      <c r="C51" s="69" t="s">
        <v>86</v>
      </c>
    </row>
    <row r="52" spans="3:3" x14ac:dyDescent="0.25">
      <c r="C52" s="69" t="s">
        <v>87</v>
      </c>
    </row>
    <row r="53" spans="3:3" x14ac:dyDescent="0.25">
      <c r="C53" s="69" t="s">
        <v>88</v>
      </c>
    </row>
    <row r="54" spans="3:3" x14ac:dyDescent="0.25">
      <c r="C54" s="69" t="s">
        <v>89</v>
      </c>
    </row>
    <row r="55" spans="3:3" x14ac:dyDescent="0.25">
      <c r="C55" s="69" t="s">
        <v>90</v>
      </c>
    </row>
    <row r="56" spans="3:3" x14ac:dyDescent="0.25">
      <c r="C56" s="69" t="s">
        <v>91</v>
      </c>
    </row>
    <row r="57" spans="3:3" x14ac:dyDescent="0.25">
      <c r="C57" s="69" t="s">
        <v>92</v>
      </c>
    </row>
    <row r="58" spans="3:3" x14ac:dyDescent="0.25">
      <c r="C58" s="90" t="s">
        <v>118</v>
      </c>
    </row>
    <row r="59" spans="3:3" x14ac:dyDescent="0.25">
      <c r="C59" s="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993F-6BDD-4B88-9BB4-74ACBBFFB4E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B8" sqref="B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9.855468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6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aperçu'!$B$41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aperçu'!$B$41</f>
        <v>0</v>
      </c>
      <c r="J9" s="59">
        <f t="shared" ref="J9:J26" si="0"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aperçu'!$B$41</f>
        <v>0</v>
      </c>
      <c r="J10" s="59">
        <f t="shared" si="0"/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aperçu'!$B$41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aperçu'!$B$41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aperçu'!$B$41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aperçu'!$B$41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aperçu'!$B$41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aperçu'!$B$41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aperçu'!$B$41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aperçu'!$B$41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aperçu'!$B$41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aperçu'!$B$41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aperçu'!$B$41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aperçu'!$B$41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aperçu'!$B$41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aperçu'!$B$41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aperçu'!$B$41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aperçu'!$B$41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aperçu'!$B$41</f>
        <v>0</v>
      </c>
      <c r="J27" s="59">
        <f>+F27+I27</f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Ln0sZsx62xw+0XIZzo5mO5hhLtshg9DeWth3GWGFs2MQcqHV40JKpJ40TEKwcKcP9MfWoOTkfDtcG9GPLJDccA==" saltValue="tBiRg+VLYIG2Y93/yjGYyg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" name="Gegevens_1"/>
  </protectedRanges>
  <mergeCells count="7">
    <mergeCell ref="B5:C5"/>
    <mergeCell ref="F3:G3"/>
    <mergeCell ref="F4:G4"/>
    <mergeCell ref="A1:B1"/>
    <mergeCell ref="B2:C2"/>
    <mergeCell ref="B3:C3"/>
    <mergeCell ref="B4:C4"/>
  </mergeCells>
  <phoneticPr fontId="1" type="noConversion"/>
  <conditionalFormatting sqref="F8">
    <cfRule type="cellIs" dxfId="45" priority="3" operator="greaterThan">
      <formula>36.84</formula>
    </cfRule>
  </conditionalFormatting>
  <conditionalFormatting sqref="F27">
    <cfRule type="cellIs" dxfId="44" priority="2" operator="greaterThan">
      <formula>36.84</formula>
    </cfRule>
  </conditionalFormatting>
  <conditionalFormatting sqref="F9:F26">
    <cfRule type="cellIs" dxfId="43" priority="1" operator="greaterThan">
      <formula>36.84</formula>
    </cfRule>
  </conditionalFormatting>
  <dataValidations count="1">
    <dataValidation type="list" allowBlank="1" showInputMessage="1" showErrorMessage="1" sqref="C8:C27" xr:uid="{339479A4-9188-4286-B8E7-B77A61AD9EFD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1141C9-B942-4E99-BB1C-D0C011E9D941}">
          <x14:formula1>
            <xm:f>Liste!$B$1:$B$5</xm:f>
          </x14:formula1>
          <xm:sqref>B8:B27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2A56-0499-49A0-B0E5-A70CDBE34F89}">
  <sheetPr>
    <pageSetUpPr fitToPage="1"/>
  </sheetPr>
  <dimension ref="A1:J32"/>
  <sheetViews>
    <sheetView view="pageBreakPreview" topLeftCell="A7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5.4257812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20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aperçu'!$B$41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aperçu'!$B$41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aperçu'!$B$41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aperçu'!$B$41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aperçu'!$B$41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aperçu'!$B$41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aperçu'!$B$41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aperçu'!$B$41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aperçu'!$B$41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aperçu'!$B$41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aperçu'!$B$41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aperçu'!$B$41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aperçu'!$B$41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aperçu'!$B$41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aperçu'!$B$41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aperçu'!$B$41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aperçu'!$B$41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aperçu'!$B$41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aperçu'!$B$41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aperçu'!$B$41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IeUoySPIFZuaQcVsEmEDS3oWpFrmKvAl3YPE87sRUTBEt08pXdnCDVcyxjK4IY/pITY7ymXxV3456Lm5UDc0jQ==" saltValue="e0o/ywMIMnShnnCLctQ30Q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9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  <protectedRange sqref="G8:H8" name="Gegevens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42" priority="3" operator="greaterThan">
      <formula>36.84</formula>
    </cfRule>
  </conditionalFormatting>
  <conditionalFormatting sqref="F27">
    <cfRule type="cellIs" dxfId="41" priority="2" operator="greaterThan">
      <formula>36.84</formula>
    </cfRule>
  </conditionalFormatting>
  <conditionalFormatting sqref="F9:F26">
    <cfRule type="cellIs" dxfId="40" priority="1" operator="greaterThan">
      <formula>36.84</formula>
    </cfRule>
  </conditionalFormatting>
  <dataValidations count="1">
    <dataValidation type="list" allowBlank="1" showInputMessage="1" showErrorMessage="1" sqref="C8:C27" xr:uid="{5CD30725-474C-4439-B313-20A820F20818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D6CD20-082F-4F10-91A4-E450E89D47BC}">
          <x14:formula1>
            <xm:f>Liste!$B$1:$B$5</xm:f>
          </x14:formula1>
          <xm:sqref>B8:B27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B1C4-0913-43C3-994C-1B47A3DCE375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6.8554687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21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aperçu'!$B$41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aperçu'!$B$41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aperçu'!$B$41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aperçu'!$B$41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aperçu'!$B$41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aperçu'!$B$41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aperçu'!$B$41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aperçu'!$B$41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aperçu'!$B$41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aperçu'!$B$41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aperçu'!$B$41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aperçu'!$B$41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aperçu'!$B$41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aperçu'!$B$41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aperçu'!$B$41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aperçu'!$B$41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aperçu'!$B$41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aperçu'!$B$41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aperçu'!$B$41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aperçu'!$B$41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g8VzP43LKlX6eNT6XrjTuGdB7ojqjKuFs3aXB5R1VLsJEAEmJLITCxZetkvkMk8MHGNi+kzX93WSyKsntFL/oA==" saltValue="SsY0n30Aw1qEmjkeg5Cggg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10 G12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  <protectedRange sqref="G11:H11" name="Gegevens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39" priority="4" operator="greaterThan">
      <formula>36.84</formula>
    </cfRule>
  </conditionalFormatting>
  <conditionalFormatting sqref="F27">
    <cfRule type="cellIs" dxfId="38" priority="3" operator="greaterThan">
      <formula>36.84</formula>
    </cfRule>
  </conditionalFormatting>
  <conditionalFormatting sqref="F9 F11:F26">
    <cfRule type="cellIs" dxfId="37" priority="2" operator="greaterThan">
      <formula>36.84</formula>
    </cfRule>
  </conditionalFormatting>
  <conditionalFormatting sqref="F10">
    <cfRule type="cellIs" dxfId="36" priority="1" operator="greaterThan">
      <formula>36.84</formula>
    </cfRule>
  </conditionalFormatting>
  <dataValidations count="1">
    <dataValidation type="list" allowBlank="1" showInputMessage="1" showErrorMessage="1" sqref="C8:C27" xr:uid="{A00B35DB-DAAF-47F2-89CA-0F149A60D380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BA71B5-3922-41A7-A355-302657EA185F}">
          <x14:formula1>
            <xm:f>Liste!$B$1:$B$5</xm:f>
          </x14:formula1>
          <xm:sqref>B8:B27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776C-5E93-4763-8DF2-78B828811E19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5.4257812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22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aperçu'!$B$41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aperçu'!$B$41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aperçu'!$B$41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aperçu'!$B$41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aperçu'!$B$41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aperçu'!$B$41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aperçu'!$B$41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aperçu'!$B$41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aperçu'!$B$41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aperçu'!$B$41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aperçu'!$B$41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aperçu'!$B$41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aperçu'!$B$41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aperçu'!$B$41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aperçu'!$B$41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aperçu'!$B$41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aperçu'!$B$41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aperçu'!$B$41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aperçu'!$B$41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aperçu'!$B$41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vWTVg2c8b5+bjS7eTFH95wwqERLe6r+YeCvHmAH2MHqu+WqCgW3f87nNoPr3Gts8cx4yBaF0z9tTBAwmWOxAUw==" saltValue="pdxGZ/fZkgOi0gMUsDtldQ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13 G15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  <protectedRange sqref="G14:H14" name="Gegevens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35" priority="4" operator="greaterThan">
      <formula>36.84</formula>
    </cfRule>
  </conditionalFormatting>
  <conditionalFormatting sqref="F27">
    <cfRule type="cellIs" dxfId="34" priority="3" operator="greaterThan">
      <formula>36.84</formula>
    </cfRule>
  </conditionalFormatting>
  <conditionalFormatting sqref="F9 F12:F26">
    <cfRule type="cellIs" dxfId="33" priority="2" operator="greaterThan">
      <formula>36.84</formula>
    </cfRule>
  </conditionalFormatting>
  <conditionalFormatting sqref="F10:F11">
    <cfRule type="cellIs" dxfId="32" priority="1" operator="greaterThan">
      <formula>36.84</formula>
    </cfRule>
  </conditionalFormatting>
  <dataValidations count="1">
    <dataValidation type="list" allowBlank="1" showInputMessage="1" showErrorMessage="1" sqref="C8:C27" xr:uid="{E74CA792-A1C5-4B37-8D18-CC5154C17685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A25EC4-301A-4FCD-A3EC-D13B74FBDCAF}">
          <x14:formula1>
            <xm:f>Liste!$B$1:$B$5</xm:f>
          </x14:formula1>
          <xm:sqref>B8:B27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8C0B-42DF-4A0F-AC61-612CD47C9584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5.4257812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23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aperçu'!$B$41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aperçu'!$B$41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aperçu'!$B$41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aperçu'!$B$41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aperçu'!$B$41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aperçu'!$B$41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aperçu'!$B$41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aperçu'!$B$41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aperçu'!$B$41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aperçu'!$B$41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aperçu'!$B$41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aperçu'!$B$41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aperçu'!$B$41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aperçu'!$B$41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aperçu'!$B$41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aperçu'!$B$41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aperçu'!$B$41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aperçu'!$B$41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aperçu'!$B$41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aperçu'!$B$41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Tf+HMIxC/tqsHAkagZYjbLF44lK1s38MyjstZ7oatWMLDZjUMWNO7MJnBNYhqsins5CxyOV1BcP6qPvbNDqBWw==" saltValue="9i1xpgSmWPKhbPHbT4qEnQ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10 G12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  <protectedRange sqref="G11:H11" name="Gegevens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31" priority="4" operator="greaterThan">
      <formula>36.84</formula>
    </cfRule>
  </conditionalFormatting>
  <conditionalFormatting sqref="F27">
    <cfRule type="cellIs" dxfId="30" priority="3" operator="greaterThan">
      <formula>36.84</formula>
    </cfRule>
  </conditionalFormatting>
  <conditionalFormatting sqref="F9:F12 F14:F26">
    <cfRule type="cellIs" dxfId="29" priority="2" operator="greaterThan">
      <formula>36.84</formula>
    </cfRule>
  </conditionalFormatting>
  <conditionalFormatting sqref="F13">
    <cfRule type="cellIs" dxfId="28" priority="1" operator="greaterThan">
      <formula>36.84</formula>
    </cfRule>
  </conditionalFormatting>
  <dataValidations count="1">
    <dataValidation type="list" allowBlank="1" showInputMessage="1" showErrorMessage="1" sqref="C8:C27" xr:uid="{18598D3F-DA1B-448A-AC67-8097C7525999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4D0C10-4C33-41D4-9BD8-F3FBFD785C88}">
          <x14:formula1>
            <xm:f>Liste!$B$1:$B$5</xm:f>
          </x14:formula1>
          <xm:sqref>B8:B27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917F-97DE-4AF2-9BC5-EEFD4946896F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6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24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aperçu'!$B$41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aperçu'!$B$41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aperçu'!$B$41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aperçu'!$B$41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aperçu'!$B$41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aperçu'!$B$41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aperçu'!$B$41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aperçu'!$B$41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aperçu'!$B$41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aperçu'!$B$41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aperçu'!$B$41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aperçu'!$B$41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aperçu'!$B$41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aperçu'!$B$41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aperçu'!$B$41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aperçu'!$B$41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aperçu'!$B$41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aperçu'!$B$41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aperçu'!$B$41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aperçu'!$B$41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QAkTndc3h+2yD4ocJXCZ+1sYIXzoGm0b+OavzUuDt0MToWpW3RPzckHBTchXDQDcFPPsEc0U3NHYfOdHIE/p4g==" saltValue="HgToTqzKCcTMLfPD5ZeCyQ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11 G13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  <protectedRange sqref="G12:H12" name="Gegevens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27" priority="4" operator="greaterThan">
      <formula>36.84</formula>
    </cfRule>
  </conditionalFormatting>
  <conditionalFormatting sqref="F27">
    <cfRule type="cellIs" dxfId="26" priority="3" operator="greaterThan">
      <formula>36.84</formula>
    </cfRule>
  </conditionalFormatting>
  <conditionalFormatting sqref="F9:F14 F16:F26">
    <cfRule type="cellIs" dxfId="25" priority="2" operator="greaterThan">
      <formula>36.84</formula>
    </cfRule>
  </conditionalFormatting>
  <conditionalFormatting sqref="F15">
    <cfRule type="cellIs" dxfId="24" priority="1" operator="greaterThan">
      <formula>36.84</formula>
    </cfRule>
  </conditionalFormatting>
  <dataValidations count="1">
    <dataValidation type="list" allowBlank="1" showInputMessage="1" showErrorMessage="1" sqref="C8:C27" xr:uid="{F41BE2CB-FAF7-4CA9-8424-F0850E10C6E7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AD0FA4-B7BC-4717-93BB-17614E14E005}">
          <x14:formula1>
            <xm:f>Liste!$B$1:$B$5</xm:f>
          </x14:formula1>
          <xm:sqref>B8:B27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DABD-DA72-42B2-A3A3-28CDE77A516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5.4257812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25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aperçu'!$C$41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aperçu'!$C$41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aperçu'!$C$41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aperçu'!$C$41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aperçu'!$C$41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aperçu'!$C$41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aperçu'!$C$41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aperçu'!$C$41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aperçu'!$C$41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aperçu'!$C$41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aperçu'!$C$41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aperçu'!$C$41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aperçu'!$C$41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aperçu'!$C$41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aperçu'!$C$41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aperçu'!$C$41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aperçu'!$C$41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aperçu'!$C$41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aperçu'!$C$41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aperçu'!$C$41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BryTegWTauwgAJyKbufm06PRkuTw0jgeSZyoBU6QxC+evQcVuR2HzbXltaxSPnrqoa7MUcnSarUbVeGGove1Dw==" saltValue="+Vj/SHaScUTLQ5KOonbeOg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12 G14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  <protectedRange sqref="G13:H13" name="Gegevens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23" priority="4" operator="greaterThan">
      <formula>36.84</formula>
    </cfRule>
  </conditionalFormatting>
  <conditionalFormatting sqref="F27">
    <cfRule type="cellIs" dxfId="22" priority="3" operator="greaterThan">
      <formula>36.84</formula>
    </cfRule>
  </conditionalFormatting>
  <conditionalFormatting sqref="F9:F14 F16:F26">
    <cfRule type="cellIs" dxfId="21" priority="2" operator="greaterThan">
      <formula>36.84</formula>
    </cfRule>
  </conditionalFormatting>
  <conditionalFormatting sqref="F15">
    <cfRule type="cellIs" dxfId="20" priority="1" operator="greaterThan">
      <formula>36.84</formula>
    </cfRule>
  </conditionalFormatting>
  <dataValidations count="1">
    <dataValidation type="list" allowBlank="1" showInputMessage="1" showErrorMessage="1" sqref="C8:C27" xr:uid="{08D60986-DE1D-4C34-BD73-A1D53F6C81C4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E4FA32-D8F3-4880-8727-F51FDDB80AEF}">
          <x14:formula1>
            <xm:f>Liste!$B$1:$B$5</xm:f>
          </x14:formula1>
          <xm:sqref>B8:B27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389A-D6CF-45D0-8315-4D52AA15773C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C8" sqref="C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6.140625" customWidth="1"/>
  </cols>
  <sheetData>
    <row r="1" spans="1:10" ht="21.75" thickBot="1" x14ac:dyDescent="0.4">
      <c r="A1" s="118" t="s">
        <v>113</v>
      </c>
      <c r="B1" s="119"/>
      <c r="C1" s="52"/>
      <c r="D1" s="52"/>
      <c r="E1" s="52"/>
      <c r="F1" s="52"/>
      <c r="G1" s="52"/>
      <c r="H1" s="30"/>
      <c r="I1" s="30"/>
      <c r="J1" s="31"/>
    </row>
    <row r="2" spans="1:10" ht="15.75" thickBot="1" x14ac:dyDescent="0.3">
      <c r="A2" s="49"/>
      <c r="B2" s="120" t="str">
        <f>CONCATENATE('Données personnelles et aperçu'!C6," ",'Données personnelles et aperçu'!C7)</f>
        <v>Nom prénom</v>
      </c>
      <c r="C2" s="121"/>
      <c r="D2" s="50"/>
      <c r="E2" s="70" t="s">
        <v>119</v>
      </c>
      <c r="F2" s="88" t="str">
        <f>+'Données personnelles et aperçu'!C14</f>
        <v>Volontaire</v>
      </c>
      <c r="G2" s="89"/>
      <c r="H2" s="50"/>
      <c r="I2" s="50"/>
      <c r="J2" s="53"/>
    </row>
    <row r="3" spans="1:10" x14ac:dyDescent="0.25">
      <c r="A3" s="8"/>
      <c r="B3" s="122" t="str">
        <f>'Données personnelles et aperçu'!C8</f>
        <v>rue + nr</v>
      </c>
      <c r="C3" s="123"/>
      <c r="D3" s="10"/>
      <c r="E3" s="70" t="s">
        <v>1</v>
      </c>
      <c r="F3" s="114" t="s">
        <v>109</v>
      </c>
      <c r="G3" s="115"/>
      <c r="H3" s="54"/>
      <c r="I3" s="54"/>
      <c r="J3" s="11"/>
    </row>
    <row r="4" spans="1:10" ht="15.75" thickBot="1" x14ac:dyDescent="0.3">
      <c r="A4" s="8"/>
      <c r="B4" s="122" t="str">
        <f>CONCATENATE('Données personnelles et aperçu'!C9," ", 'Données personnelles et aperçu'!C10)</f>
        <v>CP Localite</v>
      </c>
      <c r="C4" s="123"/>
      <c r="D4" s="10"/>
      <c r="E4" s="51" t="s">
        <v>3</v>
      </c>
      <c r="F4" s="116">
        <f>'Données personnelles et aperçu'!C3</f>
        <v>2022</v>
      </c>
      <c r="G4" s="117"/>
      <c r="H4" s="7"/>
      <c r="I4" s="7"/>
      <c r="J4" s="11"/>
    </row>
    <row r="5" spans="1:10" ht="15.75" thickBot="1" x14ac:dyDescent="0.3">
      <c r="A5" s="8"/>
      <c r="B5" s="112" t="str">
        <f>'Données personnelles et aperçu'!C12</f>
        <v>BEXX XXXX XXXX XXXX</v>
      </c>
      <c r="C5" s="113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5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7" t="s">
        <v>9</v>
      </c>
      <c r="G7" s="57" t="s">
        <v>125</v>
      </c>
      <c r="H7" s="57" t="s">
        <v>127</v>
      </c>
      <c r="I7" s="56" t="s">
        <v>10</v>
      </c>
      <c r="J7" s="58" t="s">
        <v>11</v>
      </c>
    </row>
    <row r="8" spans="1:10" x14ac:dyDescent="0.25">
      <c r="A8" s="43"/>
      <c r="B8" s="44" t="s">
        <v>35</v>
      </c>
      <c r="C8" s="45" t="s">
        <v>35</v>
      </c>
      <c r="D8" s="45"/>
      <c r="E8" s="44"/>
      <c r="F8" s="64"/>
      <c r="G8" s="65"/>
      <c r="H8" s="65"/>
      <c r="I8" s="66">
        <f>(G8+H8)*'Données personnelles et aperçu'!$C$41</f>
        <v>0</v>
      </c>
      <c r="J8" s="59">
        <f>+F8+I8</f>
        <v>0</v>
      </c>
    </row>
    <row r="9" spans="1:10" x14ac:dyDescent="0.25">
      <c r="A9" s="43"/>
      <c r="B9" s="44" t="s">
        <v>35</v>
      </c>
      <c r="C9" s="45" t="s">
        <v>35</v>
      </c>
      <c r="D9" s="45"/>
      <c r="E9" s="44"/>
      <c r="F9" s="64"/>
      <c r="G9" s="65"/>
      <c r="H9" s="65"/>
      <c r="I9" s="66">
        <f>(G9+H9)*'Données personnelles et aperçu'!$C$41</f>
        <v>0</v>
      </c>
      <c r="J9" s="59">
        <f>+F9+I9</f>
        <v>0</v>
      </c>
    </row>
    <row r="10" spans="1:10" x14ac:dyDescent="0.25">
      <c r="A10" s="43"/>
      <c r="B10" s="44" t="s">
        <v>35</v>
      </c>
      <c r="C10" s="45" t="s">
        <v>35</v>
      </c>
      <c r="D10" s="45"/>
      <c r="E10" s="44"/>
      <c r="F10" s="64"/>
      <c r="G10" s="65"/>
      <c r="H10" s="65"/>
      <c r="I10" s="66">
        <f>(G10+H10)*'Données personnelles et aperçu'!$C$41</f>
        <v>0</v>
      </c>
      <c r="J10" s="59">
        <f t="shared" ref="J10:J27" si="0">+F10+I10</f>
        <v>0</v>
      </c>
    </row>
    <row r="11" spans="1:10" x14ac:dyDescent="0.25">
      <c r="A11" s="43"/>
      <c r="B11" s="44" t="s">
        <v>35</v>
      </c>
      <c r="C11" s="45" t="s">
        <v>35</v>
      </c>
      <c r="D11" s="45"/>
      <c r="E11" s="44"/>
      <c r="F11" s="64"/>
      <c r="G11" s="65"/>
      <c r="H11" s="65"/>
      <c r="I11" s="66">
        <f>(G11+H11)*'Données personnelles et aperçu'!$C$41</f>
        <v>0</v>
      </c>
      <c r="J11" s="59">
        <f t="shared" si="0"/>
        <v>0</v>
      </c>
    </row>
    <row r="12" spans="1:10" x14ac:dyDescent="0.25">
      <c r="A12" s="43"/>
      <c r="B12" s="44" t="s">
        <v>35</v>
      </c>
      <c r="C12" s="45" t="s">
        <v>35</v>
      </c>
      <c r="D12" s="45"/>
      <c r="E12" s="44"/>
      <c r="F12" s="64"/>
      <c r="G12" s="65"/>
      <c r="H12" s="65"/>
      <c r="I12" s="66">
        <f>(G12+H12)*'Données personnelles et aperçu'!$C$41</f>
        <v>0</v>
      </c>
      <c r="J12" s="59">
        <f t="shared" si="0"/>
        <v>0</v>
      </c>
    </row>
    <row r="13" spans="1:10" x14ac:dyDescent="0.25">
      <c r="A13" s="43"/>
      <c r="B13" s="44" t="s">
        <v>35</v>
      </c>
      <c r="C13" s="45" t="s">
        <v>35</v>
      </c>
      <c r="D13" s="45"/>
      <c r="E13" s="44"/>
      <c r="F13" s="64"/>
      <c r="G13" s="65"/>
      <c r="H13" s="65"/>
      <c r="I13" s="66">
        <f>(G13+H13)*'Données personnelles et aperçu'!$C$41</f>
        <v>0</v>
      </c>
      <c r="J13" s="59">
        <f t="shared" si="0"/>
        <v>0</v>
      </c>
    </row>
    <row r="14" spans="1:10" x14ac:dyDescent="0.25">
      <c r="A14" s="43"/>
      <c r="B14" s="44" t="s">
        <v>35</v>
      </c>
      <c r="C14" s="45" t="s">
        <v>35</v>
      </c>
      <c r="D14" s="45"/>
      <c r="E14" s="44"/>
      <c r="F14" s="64"/>
      <c r="G14" s="65"/>
      <c r="H14" s="65"/>
      <c r="I14" s="66">
        <f>(G14+H14)*'Données personnelles et aperçu'!$C$41</f>
        <v>0</v>
      </c>
      <c r="J14" s="59">
        <f t="shared" si="0"/>
        <v>0</v>
      </c>
    </row>
    <row r="15" spans="1:10" x14ac:dyDescent="0.25">
      <c r="A15" s="43"/>
      <c r="B15" s="44" t="s">
        <v>35</v>
      </c>
      <c r="C15" s="45" t="s">
        <v>35</v>
      </c>
      <c r="D15" s="45"/>
      <c r="E15" s="44"/>
      <c r="F15" s="64"/>
      <c r="G15" s="65"/>
      <c r="H15" s="65"/>
      <c r="I15" s="66">
        <f>(G15+H15)*'Données personnelles et aperçu'!$C$41</f>
        <v>0</v>
      </c>
      <c r="J15" s="59">
        <f t="shared" si="0"/>
        <v>0</v>
      </c>
    </row>
    <row r="16" spans="1:10" x14ac:dyDescent="0.25">
      <c r="A16" s="43"/>
      <c r="B16" s="44" t="s">
        <v>35</v>
      </c>
      <c r="C16" s="45" t="s">
        <v>35</v>
      </c>
      <c r="D16" s="45"/>
      <c r="E16" s="44"/>
      <c r="F16" s="64"/>
      <c r="G16" s="65"/>
      <c r="H16" s="65"/>
      <c r="I16" s="66">
        <f>(G16+H16)*'Données personnelles et aperçu'!$C$41</f>
        <v>0</v>
      </c>
      <c r="J16" s="59">
        <f t="shared" si="0"/>
        <v>0</v>
      </c>
    </row>
    <row r="17" spans="1:10" x14ac:dyDescent="0.25">
      <c r="A17" s="43"/>
      <c r="B17" s="44" t="s">
        <v>35</v>
      </c>
      <c r="C17" s="45" t="s">
        <v>35</v>
      </c>
      <c r="D17" s="45"/>
      <c r="E17" s="44"/>
      <c r="F17" s="64"/>
      <c r="G17" s="65"/>
      <c r="H17" s="65"/>
      <c r="I17" s="66">
        <f>(G17+H17)*'Données personnelles et aperçu'!$C$41</f>
        <v>0</v>
      </c>
      <c r="J17" s="59">
        <f t="shared" si="0"/>
        <v>0</v>
      </c>
    </row>
    <row r="18" spans="1:10" x14ac:dyDescent="0.25">
      <c r="A18" s="43"/>
      <c r="B18" s="44" t="s">
        <v>35</v>
      </c>
      <c r="C18" s="45" t="s">
        <v>35</v>
      </c>
      <c r="D18" s="45"/>
      <c r="E18" s="44"/>
      <c r="F18" s="64"/>
      <c r="G18" s="65"/>
      <c r="H18" s="65"/>
      <c r="I18" s="66">
        <f>(G18+H18)*'Données personnelles et aperçu'!$C$41</f>
        <v>0</v>
      </c>
      <c r="J18" s="59">
        <f t="shared" si="0"/>
        <v>0</v>
      </c>
    </row>
    <row r="19" spans="1:10" x14ac:dyDescent="0.25">
      <c r="A19" s="43"/>
      <c r="B19" s="44" t="s">
        <v>35</v>
      </c>
      <c r="C19" s="45" t="s">
        <v>35</v>
      </c>
      <c r="D19" s="45"/>
      <c r="E19" s="44"/>
      <c r="F19" s="64"/>
      <c r="G19" s="65"/>
      <c r="H19" s="65"/>
      <c r="I19" s="66">
        <f>(G19+H19)*'Données personnelles et aperçu'!$C$41</f>
        <v>0</v>
      </c>
      <c r="J19" s="59">
        <f t="shared" si="0"/>
        <v>0</v>
      </c>
    </row>
    <row r="20" spans="1:10" x14ac:dyDescent="0.25">
      <c r="A20" s="43"/>
      <c r="B20" s="44" t="s">
        <v>35</v>
      </c>
      <c r="C20" s="45" t="s">
        <v>35</v>
      </c>
      <c r="D20" s="45"/>
      <c r="E20" s="44"/>
      <c r="F20" s="64"/>
      <c r="G20" s="65"/>
      <c r="H20" s="65"/>
      <c r="I20" s="66">
        <f>(G20+H20)*'Données personnelles et aperçu'!$C$41</f>
        <v>0</v>
      </c>
      <c r="J20" s="59">
        <f t="shared" si="0"/>
        <v>0</v>
      </c>
    </row>
    <row r="21" spans="1:10" x14ac:dyDescent="0.25">
      <c r="A21" s="43"/>
      <c r="B21" s="44" t="s">
        <v>35</v>
      </c>
      <c r="C21" s="45" t="s">
        <v>35</v>
      </c>
      <c r="D21" s="45"/>
      <c r="E21" s="44"/>
      <c r="F21" s="64"/>
      <c r="G21" s="65"/>
      <c r="H21" s="65"/>
      <c r="I21" s="66">
        <f>(G21+H21)*'Données personnelles et aperçu'!$C$41</f>
        <v>0</v>
      </c>
      <c r="J21" s="59">
        <f t="shared" si="0"/>
        <v>0</v>
      </c>
    </row>
    <row r="22" spans="1:10" x14ac:dyDescent="0.25">
      <c r="A22" s="43"/>
      <c r="B22" s="44" t="s">
        <v>35</v>
      </c>
      <c r="C22" s="45" t="s">
        <v>35</v>
      </c>
      <c r="D22" s="45"/>
      <c r="E22" s="44"/>
      <c r="F22" s="64"/>
      <c r="G22" s="65"/>
      <c r="H22" s="65"/>
      <c r="I22" s="66">
        <f>(G22+H22)*'Données personnelles et aperçu'!$C$41</f>
        <v>0</v>
      </c>
      <c r="J22" s="59">
        <f t="shared" si="0"/>
        <v>0</v>
      </c>
    </row>
    <row r="23" spans="1:10" x14ac:dyDescent="0.25">
      <c r="A23" s="43"/>
      <c r="B23" s="44" t="s">
        <v>35</v>
      </c>
      <c r="C23" s="45" t="s">
        <v>35</v>
      </c>
      <c r="D23" s="45"/>
      <c r="E23" s="44"/>
      <c r="F23" s="64"/>
      <c r="G23" s="65"/>
      <c r="H23" s="65"/>
      <c r="I23" s="66">
        <f>(G23+H23)*'Données personnelles et aperçu'!$C$41</f>
        <v>0</v>
      </c>
      <c r="J23" s="59">
        <f t="shared" si="0"/>
        <v>0</v>
      </c>
    </row>
    <row r="24" spans="1:10" x14ac:dyDescent="0.25">
      <c r="A24" s="43"/>
      <c r="B24" s="44" t="s">
        <v>35</v>
      </c>
      <c r="C24" s="45" t="s">
        <v>35</v>
      </c>
      <c r="D24" s="45"/>
      <c r="E24" s="44"/>
      <c r="F24" s="64"/>
      <c r="G24" s="65"/>
      <c r="H24" s="65"/>
      <c r="I24" s="66">
        <f>(G24+H24)*'Données personnelles et aperçu'!$C$41</f>
        <v>0</v>
      </c>
      <c r="J24" s="59">
        <f t="shared" si="0"/>
        <v>0</v>
      </c>
    </row>
    <row r="25" spans="1:10" x14ac:dyDescent="0.25">
      <c r="A25" s="43"/>
      <c r="B25" s="44" t="s">
        <v>35</v>
      </c>
      <c r="C25" s="45" t="s">
        <v>35</v>
      </c>
      <c r="D25" s="45"/>
      <c r="E25" s="44"/>
      <c r="F25" s="64"/>
      <c r="G25" s="65"/>
      <c r="H25" s="65"/>
      <c r="I25" s="66">
        <f>(G25+H25)*'Données personnelles et aperçu'!$C$41</f>
        <v>0</v>
      </c>
      <c r="J25" s="59">
        <f t="shared" si="0"/>
        <v>0</v>
      </c>
    </row>
    <row r="26" spans="1:10" x14ac:dyDescent="0.25">
      <c r="A26" s="43"/>
      <c r="B26" s="44" t="s">
        <v>35</v>
      </c>
      <c r="C26" s="45" t="s">
        <v>35</v>
      </c>
      <c r="D26" s="46"/>
      <c r="E26" s="44"/>
      <c r="F26" s="64"/>
      <c r="G26" s="65"/>
      <c r="H26" s="65"/>
      <c r="I26" s="66">
        <f>(G26+H26)*'Données personnelles et aperçu'!$C$41</f>
        <v>0</v>
      </c>
      <c r="J26" s="59">
        <f t="shared" si="0"/>
        <v>0</v>
      </c>
    </row>
    <row r="27" spans="1:10" ht="15.75" thickBot="1" x14ac:dyDescent="0.3">
      <c r="A27" s="43"/>
      <c r="B27" s="44" t="s">
        <v>35</v>
      </c>
      <c r="C27" s="45" t="s">
        <v>35</v>
      </c>
      <c r="D27" s="47"/>
      <c r="E27" s="47"/>
      <c r="F27" s="64"/>
      <c r="G27" s="65"/>
      <c r="H27" s="65"/>
      <c r="I27" s="66">
        <f>(G27+H27)*'Données personnelles et aperçu'!$C$41</f>
        <v>0</v>
      </c>
      <c r="J27" s="59">
        <f t="shared" si="0"/>
        <v>0</v>
      </c>
    </row>
    <row r="28" spans="1:10" s="6" customFormat="1" ht="21.75" thickBot="1" x14ac:dyDescent="0.4">
      <c r="A28" s="32"/>
      <c r="B28" s="33"/>
      <c r="C28" s="34"/>
      <c r="D28" s="35"/>
      <c r="E28" s="36" t="s">
        <v>38</v>
      </c>
      <c r="F28" s="37">
        <f>SUM(F8:F27)</f>
        <v>0</v>
      </c>
      <c r="G28" s="37">
        <f>SUM(G8:G27)</f>
        <v>0</v>
      </c>
      <c r="H28" s="36"/>
      <c r="I28" s="36"/>
      <c r="J28" s="38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sheetProtection algorithmName="SHA-512" hashValue="mv43hBZOIunxWr7gDcaJ7N6FSH3EUilKbl7qzpULDfPTrCzWBkWBRqFKyT8NPe4lSHZj+MBcMpc7ZniMwnUxBQ==" saltValue="/kut7PrhKyLv4bP14REEzQ==" spinCount="100000" sheet="1" objects="1" scenarios="1"/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F7" name="Gegevens_3_4"/>
    <protectedRange algorithmName="SHA-512" hashValue="xI2049zbCJKfu0GETLE+WWfaMLsBW2vj5OM2gfykE5ArHtGZzNNwvYhXICT9dXMNY495CaVpqHxD33ysI7J2Hg==" saltValue="qDhSGNSmhPxN24xf38BYJQ==" spinCount="100000" sqref="A7:F7 I7:J7" name="Titels_2_3"/>
    <protectedRange sqref="G8:H11 G13:H27" name="Gegevens_1"/>
    <protectedRange sqref="G7" name="Gegevens_3_4_1"/>
    <protectedRange algorithmName="SHA-512" hashValue="xI2049zbCJKfu0GETLE+WWfaMLsBW2vj5OM2gfykE5ArHtGZzNNwvYhXICT9dXMNY495CaVpqHxD33ysI7J2Hg==" saltValue="qDhSGNSmhPxN24xf38BYJQ==" spinCount="100000" sqref="G7" name="Titels_2_3_1"/>
    <protectedRange sqref="H7" name="Gegevens_3_1_1_1"/>
    <protectedRange algorithmName="SHA-512" hashValue="xI2049zbCJKfu0GETLE+WWfaMLsBW2vj5OM2gfykE5ArHtGZzNNwvYhXICT9dXMNY495CaVpqHxD33ysI7J2Hg==" saltValue="qDhSGNSmhPxN24xf38BYJQ==" spinCount="100000" sqref="H7" name="Titels_1_1_1"/>
    <protectedRange sqref="G12:H12" name="Gegevens_1_1"/>
  </protectedRanges>
  <mergeCells count="7">
    <mergeCell ref="B5:C5"/>
    <mergeCell ref="A1:B1"/>
    <mergeCell ref="B2:C2"/>
    <mergeCell ref="B3:C3"/>
    <mergeCell ref="F3:G3"/>
    <mergeCell ref="B4:C4"/>
    <mergeCell ref="F4:G4"/>
  </mergeCells>
  <conditionalFormatting sqref="F8">
    <cfRule type="cellIs" dxfId="19" priority="4" operator="greaterThan">
      <formula>36.84</formula>
    </cfRule>
  </conditionalFormatting>
  <conditionalFormatting sqref="F27">
    <cfRule type="cellIs" dxfId="18" priority="3" operator="greaterThan">
      <formula>36.84</formula>
    </cfRule>
  </conditionalFormatting>
  <conditionalFormatting sqref="F9:F15 F17:F26">
    <cfRule type="cellIs" dxfId="17" priority="2" operator="greaterThan">
      <formula>36.84</formula>
    </cfRule>
  </conditionalFormatting>
  <conditionalFormatting sqref="F16">
    <cfRule type="cellIs" dxfId="16" priority="1" operator="greaterThan">
      <formula>36.84</formula>
    </cfRule>
  </conditionalFormatting>
  <dataValidations count="1">
    <dataValidation type="list" allowBlank="1" showInputMessage="1" showErrorMessage="1" sqref="C8:C27" xr:uid="{34B3E5C0-F9EF-437D-B401-2553AC4528EF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71030A-BCB3-4054-B348-F0362134344B}">
          <x14:formula1>
            <xm:f>Liste!$B$1:$B$5</xm:f>
          </x14:formula1>
          <xm:sqref>B8:B27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0E9217BE7FF249B3E685FFC866EDDF" ma:contentTypeVersion="13" ma:contentTypeDescription="Een nieuw document maken." ma:contentTypeScope="" ma:versionID="cea50b3c45b2293c57314b94b72b0bd6">
  <xsd:schema xmlns:xsd="http://www.w3.org/2001/XMLSchema" xmlns:xs="http://www.w3.org/2001/XMLSchema" xmlns:p="http://schemas.microsoft.com/office/2006/metadata/properties" xmlns:ns2="4951b68c-3f37-43f6-b9b1-051e5d277f4d" xmlns:ns3="15bf8341-14ba-437c-a659-0e3d7dba9128" targetNamespace="http://schemas.microsoft.com/office/2006/metadata/properties" ma:root="true" ma:fieldsID="3d0e8f77ca25770833c49a8cfd2fdcad" ns2:_="" ns3:_="">
    <xsd:import namespace="4951b68c-3f37-43f6-b9b1-051e5d277f4d"/>
    <xsd:import namespace="15bf8341-14ba-437c-a659-0e3d7dba91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1b68c-3f37-43f6-b9b1-051e5d277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f8341-14ba-437c-a659-0e3d7dba91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A4E35C-940F-41A5-9F8C-AB321399E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51b68c-3f37-43f6-b9b1-051e5d277f4d"/>
    <ds:schemaRef ds:uri="15bf8341-14ba-437c-a659-0e3d7dba9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365283-07DF-4841-A8A4-D7D852A97663}">
  <ds:schemaRefs>
    <ds:schemaRef ds:uri="http://schemas.microsoft.com/office/infopath/2007/PartnerControls"/>
    <ds:schemaRef ds:uri="http://purl.org/dc/terms/"/>
    <ds:schemaRef ds:uri="4951b68c-3f37-43f6-b9b1-051e5d277f4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5bf8341-14ba-437c-a659-0e3d7dba912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23BE4A-8C65-4C66-BC71-9187B78B0B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15</vt:i4>
      </vt:variant>
    </vt:vector>
  </HeadingPairs>
  <TitlesOfParts>
    <vt:vector size="30" baseType="lpstr">
      <vt:lpstr>Données personnelles et aperçu</vt:lpstr>
      <vt:lpstr>JAN</vt:lpstr>
      <vt:lpstr>FEV</vt:lpstr>
      <vt:lpstr>MAR</vt:lpstr>
      <vt:lpstr>AVR</vt:lpstr>
      <vt:lpstr>MAI</vt:lpstr>
      <vt:lpstr>JUIN</vt:lpstr>
      <vt:lpstr>JUIL</vt:lpstr>
      <vt:lpstr>AOUT</vt:lpstr>
      <vt:lpstr>SEPT</vt:lpstr>
      <vt:lpstr>OCT</vt:lpstr>
      <vt:lpstr>NOV</vt:lpstr>
      <vt:lpstr>DEC</vt:lpstr>
      <vt:lpstr>VIERGE</vt:lpstr>
      <vt:lpstr>Liste</vt:lpstr>
      <vt:lpstr>division</vt:lpstr>
      <vt:lpstr>AOUT!Zone_d_impression</vt:lpstr>
      <vt:lpstr>AVR!Zone_d_impression</vt:lpstr>
      <vt:lpstr>DEC!Zone_d_impression</vt:lpstr>
      <vt:lpstr>'Données personnelles et aperçu'!Zone_d_impression</vt:lpstr>
      <vt:lpstr>FEV!Zone_d_impression</vt:lpstr>
      <vt:lpstr>JAN!Zone_d_impression</vt:lpstr>
      <vt:lpstr>JUIL!Zone_d_impression</vt:lpstr>
      <vt:lpstr>JUIN!Zone_d_impression</vt:lpstr>
      <vt:lpstr>MAI!Zone_d_impression</vt:lpstr>
      <vt:lpstr>MAR!Zone_d_impression</vt:lpstr>
      <vt:lpstr>NOV!Zone_d_impression</vt:lpstr>
      <vt:lpstr>OCT!Zone_d_impression</vt:lpstr>
      <vt:lpstr>SEPT!Zone_d_impression</vt:lpstr>
      <vt:lpstr>VIERGE!Zone_d_impression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Delmelle Hervé</dc:creator>
  <cp:lastModifiedBy>Utilisateur</cp:lastModifiedBy>
  <cp:lastPrinted>2022-02-24T10:14:56Z</cp:lastPrinted>
  <dcterms:created xsi:type="dcterms:W3CDTF">2020-05-20T18:48:33Z</dcterms:created>
  <dcterms:modified xsi:type="dcterms:W3CDTF">2022-02-28T11:56:58Z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0x010100CC0E9217BE7FF249B3E685FFC866EDDF</vt:lpwstr>
  </property>
</Properties>
</file>